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90" activeTab="0"/>
  </bookViews>
  <sheets>
    <sheet name="雇用依頼" sheetId="1" r:id="rId1"/>
    <sheet name="勤務表" sheetId="2" r:id="rId2"/>
    <sheet name="休日" sheetId="3" r:id="rId3"/>
  </sheets>
  <definedNames>
    <definedName name="OLE_LINK1" localSheetId="0">'雇用依頼'!$E$41</definedName>
    <definedName name="_xlnm.Print_Area" localSheetId="1">'勤務表'!$A$1:$U$119</definedName>
    <definedName name="_xlnm.Print_Area" localSheetId="0">'雇用依頼'!$A$1:$E$84</definedName>
    <definedName name="_xlnm.Print_Titles" localSheetId="1">'勤務表'!$1:$2</definedName>
    <definedName name="_xlnm.Print_Titles" localSheetId="0">'雇用依頼'!$24:$29</definedName>
  </definedNames>
  <calcPr fullCalcOnLoad="1"/>
</workbook>
</file>

<file path=xl/sharedStrings.xml><?xml version="1.0" encoding="utf-8"?>
<sst xmlns="http://schemas.openxmlformats.org/spreadsheetml/2006/main" count="250" uniqueCount="114">
  <si>
    <t>　　　　　　　</t>
  </si>
  <si>
    <t>平成</t>
  </si>
  <si>
    <t>年</t>
  </si>
  <si>
    <t>作業セル</t>
  </si>
  <si>
    <t>　　　　　　　日　付
　氏　名</t>
  </si>
  <si>
    <t>休日カレンダー</t>
  </si>
  <si>
    <t>時間数計</t>
  </si>
  <si>
    <t>※雇用計画者は，あらかじめ勤務時間及び勤務予定日を記入し，労働者に明示して下さい。</t>
  </si>
  <si>
    <t>　アルバイト職員　雇用依頼書</t>
  </si>
  <si>
    <t>【申　　　　　　　　　　　請】</t>
  </si>
  <si>
    <t>フリガナ</t>
  </si>
  <si>
    <t>雇用期間</t>
  </si>
  <si>
    <t>賃金(時間給)</t>
  </si>
  <si>
    <t>８００円</t>
  </si>
  <si>
    <t>職務内容</t>
  </si>
  <si>
    <t>就業場所</t>
  </si>
  <si>
    <t>勤務時間</t>
  </si>
  <si>
    <t>□ 毎日　　　　　□ 毎週　　　　　　曜日</t>
  </si>
  <si>
    <t>□ 別紙勤務予定表による</t>
  </si>
  <si>
    <t>その他</t>
  </si>
  <si>
    <t>時間給以外の賃金はなし　　労災保険適用</t>
  </si>
  <si>
    <t>学生番号</t>
  </si>
  <si>
    <t>経　　費</t>
  </si>
  <si>
    <t>　上記のとおり雇用することを決定したので通知する。</t>
  </si>
  <si>
    <t>時間（9:00-12:00 13:00-16:00）</t>
  </si>
  <si>
    <t>勤務時間</t>
  </si>
  <si>
    <r>
      <t>　</t>
    </r>
    <r>
      <rPr>
        <sz val="11"/>
        <rFont val="ＭＳ 明朝"/>
        <family val="1"/>
      </rPr>
      <t>アルバイト職員　雇用依頼書（連記）</t>
    </r>
  </si>
  <si>
    <t>フ　 リ　  ガ　ナ</t>
  </si>
  <si>
    <t>職務内容等</t>
  </si>
  <si>
    <t>賃　金</t>
  </si>
  <si>
    <t>（時間給）</t>
  </si>
  <si>
    <t>氏　　　　　　　名</t>
  </si>
  <si>
    <t>就業場所</t>
  </si>
  <si>
    <t>男・女</t>
  </si>
  <si>
    <t>学生番号</t>
  </si>
  <si>
    <t>生年月日</t>
  </si>
  <si>
    <t>（責任者職名・氏名）</t>
  </si>
  <si>
    <t>□運営費交付金（　　　　　　　　　　　　　　　）</t>
  </si>
  <si>
    <t>申</t>
  </si>
  <si>
    <t>請</t>
  </si>
  <si>
    <t>通</t>
  </si>
  <si>
    <t>知</t>
  </si>
  <si>
    <t>　　　（実働　時間）</t>
  </si>
  <si>
    <t>　　　　　　　他　　名</t>
  </si>
  <si>
    <t xml:space="preserve"> </t>
  </si>
  <si>
    <t>生年月日</t>
  </si>
  <si>
    <t xml:space="preserve">    時　　　分　～　　 　時　　　分</t>
  </si>
  <si>
    <t>性別</t>
  </si>
  <si>
    <t>男・女</t>
  </si>
  <si>
    <t>　　　（うち　休憩時間　　　　時　　　分～　　　時　　　分）</t>
  </si>
  <si>
    <t>】</t>
  </si>
  <si>
    <r>
      <t>○○　○○　　</t>
    </r>
    <r>
      <rPr>
        <b/>
        <sz val="11"/>
        <color indexed="45"/>
        <rFont val="ＭＳ Ｐ明朝"/>
        <family val="1"/>
      </rPr>
      <t>印</t>
    </r>
  </si>
  <si>
    <r>
      <t>□授業料収入(</t>
    </r>
    <r>
      <rPr>
        <sz val="10"/>
        <rFont val="ＭＳ Ｐ明朝"/>
        <family val="1"/>
      </rPr>
      <t>□教育経費 □研究経費 □一般管理費 □非常勤職員人件費</t>
    </r>
    <r>
      <rPr>
        <sz val="11"/>
        <rFont val="ＭＳ Ｐ明朝"/>
        <family val="1"/>
      </rPr>
      <t>）</t>
    </r>
  </si>
  <si>
    <r>
      <t>　平成</t>
    </r>
    <r>
      <rPr>
        <sz val="10"/>
        <rFont val="ＭＳ Ｐ明朝"/>
        <family val="1"/>
      </rPr>
      <t>　　</t>
    </r>
    <r>
      <rPr>
        <sz val="11"/>
        <rFont val="ＭＳ Ｐ明朝"/>
        <family val="1"/>
      </rPr>
      <t>年</t>
    </r>
    <r>
      <rPr>
        <sz val="10"/>
        <rFont val="ＭＳ Ｐ明朝"/>
        <family val="1"/>
      </rPr>
      <t>　　</t>
    </r>
    <r>
      <rPr>
        <sz val="11"/>
        <rFont val="ＭＳ Ｐ明朝"/>
        <family val="1"/>
      </rPr>
      <t>月</t>
    </r>
    <r>
      <rPr>
        <sz val="10"/>
        <rFont val="ＭＳ Ｐ明朝"/>
        <family val="1"/>
      </rPr>
      <t>　　</t>
    </r>
    <r>
      <rPr>
        <sz val="11"/>
        <rFont val="ＭＳ Ｐ明朝"/>
        <family val="1"/>
      </rPr>
      <t>日　</t>
    </r>
  </si>
  <si>
    <t>勤務時間</t>
  </si>
  <si>
    <t>性別</t>
  </si>
  <si>
    <t xml:space="preserve">    時　　　分　～　　 　時　　　分</t>
  </si>
  <si>
    <t>　　　（うち　休憩時間　　　　時　　　分～　　　時　　　分）</t>
  </si>
  <si>
    <t>【</t>
  </si>
  <si>
    <t xml:space="preserve"> </t>
  </si>
  <si>
    <t>【</t>
  </si>
  <si>
    <t>□科学研究費補助金（課題番号　　　　　　　　　　　　　　　　　　　　　）</t>
  </si>
  <si>
    <t>□奨学寄附金　（　　　　　　　　　　　　　　　）</t>
  </si>
  <si>
    <t xml:space="preserve">□受託事業費等（　　　　　　　　　　　　　　　）　 </t>
  </si>
  <si>
    <t>□その他（　　　　　　　　　　　　　　　　　　　　　　　　　　　　　　　　　　 ）</t>
  </si>
  <si>
    <t>　下記のとおり雇用したいので手続き方お願いします。</t>
  </si>
  <si>
    <r>
      <t>　平成</t>
    </r>
    <r>
      <rPr>
        <sz val="10"/>
        <rFont val="ＭＳ Ｐ明朝"/>
        <family val="1"/>
      </rPr>
      <t>　　</t>
    </r>
    <r>
      <rPr>
        <sz val="11"/>
        <rFont val="ＭＳ Ｐ明朝"/>
        <family val="1"/>
      </rPr>
      <t>年</t>
    </r>
    <r>
      <rPr>
        <sz val="10"/>
        <rFont val="ＭＳ Ｐ明朝"/>
        <family val="1"/>
      </rPr>
      <t>　　</t>
    </r>
    <r>
      <rPr>
        <sz val="11"/>
        <rFont val="ＭＳ Ｐ明朝"/>
        <family val="1"/>
      </rPr>
      <t>月</t>
    </r>
    <r>
      <rPr>
        <sz val="10"/>
        <rFont val="ＭＳ Ｐ明朝"/>
        <family val="1"/>
      </rPr>
      <t>　　</t>
    </r>
    <r>
      <rPr>
        <sz val="11"/>
        <rFont val="ＭＳ Ｐ明朝"/>
        <family val="1"/>
      </rPr>
      <t>日　</t>
    </r>
  </si>
  <si>
    <t>氏名</t>
  </si>
  <si>
    <t>○○のデータ整理、○○の資料整理</t>
  </si>
  <si>
    <t>○○研究室・○○実験室</t>
  </si>
  <si>
    <t>Ｂ＊＊Ｔ＊＊＊＊＊</t>
  </si>
  <si>
    <t>備　　　　考</t>
  </si>
  <si>
    <t>時間（9:00-12:00 13:00-17:00）</t>
  </si>
  <si>
    <t>年</t>
  </si>
  <si>
    <t>日</t>
  </si>
  <si>
    <t>※確認印は，責任者が，アルバイト職員の勤務実績を確認の上，押印して下さい。</t>
  </si>
  <si>
    <t>平成</t>
  </si>
  <si>
    <t>月</t>
  </si>
  <si>
    <t>上記のとおり実施したことを確認いたします</t>
  </si>
  <si>
    <t>時間（9:00-12:00）</t>
  </si>
  <si>
    <t>〃</t>
  </si>
  <si>
    <t>←雇用期間：当該年度内であれば複数の月にまたいで雇用できます。</t>
  </si>
  <si>
    <t>（責任者氏名）</t>
  </si>
  <si>
    <t>時間（13:00-16:00）</t>
  </si>
  <si>
    <t>←勤務時間数入力</t>
  </si>
  <si>
    <t>（所　　　　　　　　属）</t>
  </si>
  <si>
    <t>鳥大　一郎</t>
  </si>
  <si>
    <t>←責任者の出張や休暇の日とアルバイトの勤務日が重なる場合は、責任者をもう１名併記してください。</t>
  </si>
  <si>
    <t>月分    勤務予定表　 ・  　出勤簿　　（アルバイト職員用）</t>
  </si>
  <si>
    <t>←勤務月を入力</t>
  </si>
  <si>
    <t>※今までに給与口座の登録のない方は「給与等の口座振込申出書」も提出下さい。</t>
  </si>
  <si>
    <t>※学生以外の方は履歴書の提出も必要です。</t>
  </si>
  <si>
    <t>←申請日：雇用月の前月末で、責任者が出勤されている日を入力してください。</t>
  </si>
  <si>
    <t>　（雇用月の前月末までに庶務係へ提出ください、）</t>
  </si>
  <si>
    <t>←責任者：教員・技術職員の方（学科長や教授でなくても大丈夫です）</t>
  </si>
  <si>
    <t>←月末の存在しない日（例：２月３１日など）には勤務時間を割り振らないでください。</t>
  </si>
  <si>
    <t>←押印は勤務実績確認後に押印</t>
  </si>
  <si>
    <t>トリダイ　イチロウ</t>
  </si>
  <si>
    <t>工学　二郎</t>
  </si>
  <si>
    <t>コウガク　ジロウ</t>
  </si>
  <si>
    <t>○○専攻○○講座</t>
  </si>
  <si>
    <t>　工学研究科長　　殿</t>
  </si>
  <si>
    <t>↓同じ責任者、経費で複数の方を雇用する際には連記用紙を使用ください。</t>
  </si>
  <si>
    <t>A</t>
  </si>
  <si>
    <t>B</t>
  </si>
  <si>
    <t>A</t>
  </si>
  <si>
    <t>B</t>
  </si>
  <si>
    <t>←備考欄に入っている時間帯はあくまで例です。</t>
  </si>
  <si>
    <t>←同じ勤務時間数で時間帯が異なる場合は該当するアルファベットを入力して時間帯がわかるようにしてください</t>
  </si>
  <si>
    <t>←月の合計は76時間以内（１週間　30時間未満・１日　7時間以内で割り振ってください。）</t>
  </si>
  <si>
    <t>←H21年度より１日あたりの上限は7.5時間となりました（原則7時間を上限に作成ください。7.5時間も可能ですがその場合は月あたりの時間数合計は整数になるよう配慮してください）</t>
  </si>
  <si>
    <t>講師</t>
  </si>
  <si>
    <r>
      <t>　鳥取大学大学院工学研究科長　　　　　河田　康志　　　　　　</t>
    </r>
    <r>
      <rPr>
        <sz val="11"/>
        <color indexed="55"/>
        <rFont val="ＭＳ Ｐ明朝"/>
        <family val="1"/>
      </rPr>
      <t>印</t>
    </r>
  </si>
  <si>
    <t>平成２５年　月１日～平成２５年　　月３１日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</si>
</sst>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lt;=999]000;[&lt;=9999]000\-00;000\-0000"/>
    <numFmt numFmtId="179" formatCode="#;\-&quot;;&quot;"/>
    <numFmt numFmtId="180" formatCode="&quot;Yes&quot;;&quot;Yes&quot;;&quot;No&quot;"/>
    <numFmt numFmtId="181" formatCode="&quot;True&quot;;&quot;True&quot;;&quot;False&quot;"/>
    <numFmt numFmtId="182" formatCode="&quot;On&quot;;&quot;On&quot;;&quot;Off&quot;"/>
    <numFmt numFmtId="183" formatCode="[$€-2]\ #,##0.00_);[Red]\([$€-2]\ #,##0.00\)"/>
  </numFmts>
  <fonts count="51">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sz val="11"/>
      <name val="ＭＳ 明朝"/>
      <family val="1"/>
    </font>
    <font>
      <u val="single"/>
      <sz val="11"/>
      <color indexed="12"/>
      <name val="ＭＳ Ｐゴシック"/>
      <family val="3"/>
    </font>
    <font>
      <u val="single"/>
      <sz val="11"/>
      <color indexed="36"/>
      <name val="ＭＳ Ｐゴシック"/>
      <family val="3"/>
    </font>
    <font>
      <b/>
      <sz val="14"/>
      <name val="ＭＳ ゴシック"/>
      <family val="3"/>
    </font>
    <font>
      <b/>
      <sz val="11"/>
      <name val="ＭＳ ゴシック"/>
      <family val="3"/>
    </font>
    <font>
      <sz val="12"/>
      <name val="ＭＳ Ｐゴシック"/>
      <family val="3"/>
    </font>
    <font>
      <b/>
      <sz val="11"/>
      <color indexed="45"/>
      <name val="ＭＳ Ｐ明朝"/>
      <family val="1"/>
    </font>
    <font>
      <sz val="11"/>
      <color indexed="55"/>
      <name val="ＭＳ Ｐ明朝"/>
      <family val="1"/>
    </font>
    <font>
      <sz val="11"/>
      <name val="ＭＳ ゴシック"/>
      <family val="3"/>
    </font>
    <font>
      <sz val="11"/>
      <color indexed="9"/>
      <name val="ＭＳ 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66FF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hair"/>
    </border>
    <border>
      <left>
        <color indexed="63"/>
      </left>
      <right style="thin"/>
      <top>
        <color indexed="63"/>
      </top>
      <bottom style="thin"/>
    </border>
    <border diagonalDown="1">
      <left style="thin"/>
      <right style="thin"/>
      <top style="thin"/>
      <bottom style="thin"/>
      <diagonal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medium"/>
      <right style="medium"/>
      <top style="medium"/>
      <bottom>
        <color indexed="63"/>
      </bottom>
    </border>
    <border>
      <left style="thin"/>
      <right style="thin"/>
      <top style="hair"/>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medium"/>
      <right style="thin"/>
      <top>
        <color indexed="63"/>
      </top>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148">
    <xf numFmtId="0" fontId="0" fillId="0" borderId="0" xfId="0" applyAlignment="1">
      <alignment vertical="center"/>
    </xf>
    <xf numFmtId="0" fontId="2" fillId="0" borderId="0" xfId="0" applyFont="1" applyAlignment="1">
      <alignment horizontal="center"/>
    </xf>
    <xf numFmtId="0" fontId="2" fillId="0" borderId="0" xfId="0" applyFont="1" applyAlignment="1">
      <alignment horizontal="right"/>
    </xf>
    <xf numFmtId="0" fontId="2" fillId="0" borderId="0" xfId="0" applyFont="1" applyFill="1" applyAlignment="1">
      <alignment horizontal="center"/>
    </xf>
    <xf numFmtId="0" fontId="2" fillId="0" borderId="0" xfId="0" applyFont="1" applyAlignment="1">
      <alignment horizontal="left"/>
    </xf>
    <xf numFmtId="0" fontId="4" fillId="0" borderId="0" xfId="0" applyFont="1" applyAlignment="1">
      <alignment vertical="center"/>
    </xf>
    <xf numFmtId="0" fontId="4" fillId="0" borderId="10" xfId="0" applyFont="1" applyBorder="1" applyAlignment="1">
      <alignment horizontal="right"/>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vertical="top"/>
    </xf>
    <xf numFmtId="176" fontId="4" fillId="0" borderId="10" xfId="0" applyNumberFormat="1" applyFont="1" applyBorder="1" applyAlignment="1">
      <alignment vertical="top"/>
    </xf>
    <xf numFmtId="177" fontId="4" fillId="0" borderId="12" xfId="0" applyNumberFormat="1" applyFont="1" applyBorder="1" applyAlignment="1">
      <alignment horizontal="center" vertical="center"/>
    </xf>
    <xf numFmtId="0" fontId="3" fillId="0" borderId="13" xfId="0" applyFont="1" applyFill="1" applyBorder="1" applyAlignment="1">
      <alignment/>
    </xf>
    <xf numFmtId="177" fontId="4" fillId="0" borderId="14" xfId="0" applyNumberFormat="1" applyFont="1" applyBorder="1" applyAlignment="1">
      <alignment horizontal="center" vertical="center"/>
    </xf>
    <xf numFmtId="0" fontId="3" fillId="0" borderId="15" xfId="0" applyFont="1" applyFill="1" applyBorder="1" applyAlignment="1">
      <alignment/>
    </xf>
    <xf numFmtId="57" fontId="4" fillId="33" borderId="10" xfId="0" applyNumberFormat="1" applyFont="1" applyFill="1" applyBorder="1" applyAlignment="1">
      <alignment vertical="top"/>
    </xf>
    <xf numFmtId="177" fontId="4" fillId="0" borderId="16" xfId="0" applyNumberFormat="1" applyFont="1" applyBorder="1" applyAlignment="1">
      <alignment horizontal="center" vertical="center"/>
    </xf>
    <xf numFmtId="0" fontId="4" fillId="0" borderId="12" xfId="0" applyFont="1" applyBorder="1" applyAlignment="1">
      <alignment vertical="center"/>
    </xf>
    <xf numFmtId="0" fontId="3" fillId="0" borderId="15" xfId="0" applyFont="1" applyBorder="1" applyAlignment="1">
      <alignment wrapText="1"/>
    </xf>
    <xf numFmtId="0" fontId="3" fillId="0" borderId="17" xfId="0" applyFont="1" applyBorder="1" applyAlignment="1">
      <alignment wrapText="1"/>
    </xf>
    <xf numFmtId="178" fontId="2" fillId="0" borderId="0" xfId="0" applyNumberFormat="1" applyFont="1" applyAlignment="1" applyProtection="1">
      <alignment horizontal="center"/>
      <protection locked="0"/>
    </xf>
    <xf numFmtId="178" fontId="4" fillId="0" borderId="0" xfId="0" applyNumberFormat="1" applyFont="1" applyAlignment="1" applyProtection="1">
      <alignment vertical="center"/>
      <protection locked="0"/>
    </xf>
    <xf numFmtId="178" fontId="4" fillId="0" borderId="18" xfId="0" applyNumberFormat="1" applyFont="1" applyBorder="1" applyAlignment="1" applyProtection="1">
      <alignment vertical="center" wrapText="1"/>
      <protection locked="0"/>
    </xf>
    <xf numFmtId="178" fontId="4" fillId="0" borderId="12" xfId="0" applyNumberFormat="1" applyFont="1" applyBorder="1" applyAlignment="1" applyProtection="1">
      <alignment horizontal="center" vertical="center"/>
      <protection locked="0"/>
    </xf>
    <xf numFmtId="178" fontId="4" fillId="0" borderId="14" xfId="0" applyNumberFormat="1" applyFont="1" applyBorder="1" applyAlignment="1" applyProtection="1">
      <alignment horizontal="center" vertical="center"/>
      <protection locked="0"/>
    </xf>
    <xf numFmtId="178" fontId="4" fillId="0" borderId="16" xfId="0" applyNumberFormat="1" applyFont="1" applyBorder="1" applyAlignment="1" applyProtection="1">
      <alignment horizontal="center" vertical="center"/>
      <protection locked="0"/>
    </xf>
    <xf numFmtId="178" fontId="5" fillId="0" borderId="19" xfId="0" applyNumberFormat="1" applyFont="1" applyBorder="1" applyAlignment="1" applyProtection="1">
      <alignment horizontal="right" vertical="top"/>
      <protection locked="0"/>
    </xf>
    <xf numFmtId="178" fontId="4" fillId="0" borderId="12" xfId="0" applyNumberFormat="1" applyFont="1" applyBorder="1" applyAlignment="1" applyProtection="1">
      <alignment horizontal="center" vertical="center" wrapText="1"/>
      <protection locked="0"/>
    </xf>
    <xf numFmtId="178" fontId="4" fillId="0" borderId="16" xfId="0" applyNumberFormat="1" applyFont="1" applyBorder="1" applyAlignment="1" applyProtection="1">
      <alignment horizontal="center" vertical="center" wrapText="1"/>
      <protection locked="0"/>
    </xf>
    <xf numFmtId="178" fontId="5" fillId="0" borderId="0" xfId="0" applyNumberFormat="1" applyFont="1" applyFill="1" applyBorder="1" applyAlignment="1" applyProtection="1">
      <alignment vertical="center"/>
      <protection locked="0"/>
    </xf>
    <xf numFmtId="178" fontId="0" fillId="0" borderId="0" xfId="0" applyNumberFormat="1" applyAlignment="1" applyProtection="1">
      <alignment vertical="center"/>
      <protection locked="0"/>
    </xf>
    <xf numFmtId="0" fontId="0" fillId="0" borderId="0" xfId="0" applyAlignment="1">
      <alignment vertical="center"/>
    </xf>
    <xf numFmtId="0" fontId="6" fillId="0" borderId="0" xfId="0" applyFont="1" applyBorder="1" applyAlignment="1">
      <alignment vertical="center"/>
    </xf>
    <xf numFmtId="0" fontId="0" fillId="0" borderId="0" xfId="0" applyBorder="1" applyAlignment="1">
      <alignment vertical="center"/>
    </xf>
    <xf numFmtId="0" fontId="4" fillId="0" borderId="14" xfId="0" applyFont="1" applyBorder="1" applyAlignment="1">
      <alignment horizontal="center" vertical="center"/>
    </xf>
    <xf numFmtId="0" fontId="2" fillId="0" borderId="14" xfId="0" applyFont="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justify" vertical="center"/>
    </xf>
    <xf numFmtId="0" fontId="4" fillId="0" borderId="21" xfId="0" applyFont="1" applyBorder="1" applyAlignment="1">
      <alignment horizontal="center" vertical="center"/>
    </xf>
    <xf numFmtId="0" fontId="4" fillId="0" borderId="22" xfId="0" applyFont="1" applyBorder="1" applyAlignment="1">
      <alignment horizontal="justify" vertical="center"/>
    </xf>
    <xf numFmtId="0" fontId="2" fillId="0" borderId="12" xfId="0" applyFont="1" applyBorder="1" applyAlignment="1">
      <alignment horizontal="right" vertical="center"/>
    </xf>
    <xf numFmtId="0" fontId="4" fillId="0" borderId="23" xfId="0" applyFont="1" applyBorder="1" applyAlignment="1">
      <alignment vertical="center"/>
    </xf>
    <xf numFmtId="0" fontId="4" fillId="0" borderId="24" xfId="0" applyFont="1" applyBorder="1" applyAlignment="1">
      <alignment vertical="center"/>
    </xf>
    <xf numFmtId="0" fontId="10" fillId="0" borderId="25" xfId="0" applyFont="1" applyBorder="1" applyAlignment="1">
      <alignment vertical="center" textRotation="255"/>
    </xf>
    <xf numFmtId="0" fontId="4" fillId="0" borderId="0" xfId="0" applyFont="1" applyBorder="1" applyAlignment="1">
      <alignment vertical="center"/>
    </xf>
    <xf numFmtId="0" fontId="4" fillId="0" borderId="11" xfId="0" applyFont="1" applyBorder="1" applyAlignment="1">
      <alignment horizontal="left" vertical="center"/>
    </xf>
    <xf numFmtId="178" fontId="5" fillId="0" borderId="16" xfId="0" applyNumberFormat="1" applyFont="1" applyBorder="1" applyAlignment="1" applyProtection="1">
      <alignment horizontal="right" vertical="top"/>
      <protection locked="0"/>
    </xf>
    <xf numFmtId="178" fontId="5" fillId="0" borderId="26" xfId="0" applyNumberFormat="1" applyFont="1" applyBorder="1" applyAlignment="1" applyProtection="1">
      <alignment horizontal="right" vertical="top"/>
      <protection locked="0"/>
    </xf>
    <xf numFmtId="0" fontId="11" fillId="0" borderId="26" xfId="0" applyFont="1" applyBorder="1" applyAlignment="1">
      <alignment vertical="center"/>
    </xf>
    <xf numFmtId="0" fontId="4" fillId="0" borderId="10" xfId="0" applyFont="1" applyBorder="1" applyAlignment="1">
      <alignment vertical="center" wrapText="1"/>
    </xf>
    <xf numFmtId="0" fontId="0" fillId="0" borderId="0" xfId="0" applyBorder="1" applyAlignment="1">
      <alignment vertical="center"/>
    </xf>
    <xf numFmtId="0" fontId="4" fillId="0" borderId="24" xfId="0" applyFont="1" applyFill="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horizontal="right" vertical="center"/>
    </xf>
    <xf numFmtId="0" fontId="2" fillId="0" borderId="29" xfId="0" applyFont="1" applyBorder="1" applyAlignment="1">
      <alignment vertical="center"/>
    </xf>
    <xf numFmtId="0" fontId="2" fillId="0" borderId="30" xfId="0" applyFont="1" applyBorder="1" applyAlignment="1">
      <alignment horizontal="distributed" vertical="center" indent="1"/>
    </xf>
    <xf numFmtId="0" fontId="2" fillId="0" borderId="31" xfId="0" applyFont="1" applyBorder="1" applyAlignment="1">
      <alignment horizontal="left" vertical="center"/>
    </xf>
    <xf numFmtId="0" fontId="2" fillId="0" borderId="32" xfId="0" applyFont="1" applyBorder="1" applyAlignment="1">
      <alignment horizontal="distributed" vertical="center" indent="1"/>
    </xf>
    <xf numFmtId="0" fontId="2" fillId="0" borderId="33" xfId="0" applyFont="1" applyBorder="1" applyAlignment="1">
      <alignment vertical="center"/>
    </xf>
    <xf numFmtId="0" fontId="2" fillId="0" borderId="34" xfId="0" applyFont="1" applyBorder="1" applyAlignment="1">
      <alignment horizontal="distributed" vertical="center" indent="1"/>
    </xf>
    <xf numFmtId="0" fontId="2" fillId="0" borderId="14" xfId="0" applyFont="1" applyBorder="1" applyAlignment="1">
      <alignment horizontal="left" vertical="center"/>
    </xf>
    <xf numFmtId="0" fontId="2" fillId="0" borderId="10" xfId="0" applyFont="1" applyBorder="1" applyAlignment="1">
      <alignment horizontal="distributed" vertical="center" indent="1"/>
    </xf>
    <xf numFmtId="0" fontId="2" fillId="0" borderId="35" xfId="0" applyFont="1" applyBorder="1" applyAlignment="1">
      <alignment vertical="center"/>
    </xf>
    <xf numFmtId="0" fontId="2" fillId="0" borderId="36" xfId="0" applyFont="1" applyBorder="1" applyAlignment="1">
      <alignment horizontal="distributed" vertical="center" indent="1"/>
    </xf>
    <xf numFmtId="0" fontId="2" fillId="0" borderId="19" xfId="0" applyFont="1" applyBorder="1" applyAlignment="1">
      <alignment horizontal="left" vertical="center"/>
    </xf>
    <xf numFmtId="0" fontId="2" fillId="0" borderId="12" xfId="0" applyFont="1" applyBorder="1" applyAlignment="1">
      <alignment horizontal="distributed" vertical="center" indent="1"/>
    </xf>
    <xf numFmtId="0" fontId="2" fillId="0" borderId="11" xfId="0" applyFont="1" applyBorder="1" applyAlignment="1">
      <alignment horizontal="distributed" vertical="center" indent="1"/>
    </xf>
    <xf numFmtId="176" fontId="2" fillId="0" borderId="10" xfId="0" applyNumberFormat="1" applyFont="1" applyBorder="1" applyAlignment="1">
      <alignment horizontal="left" vertical="center"/>
    </xf>
    <xf numFmtId="0" fontId="2" fillId="0" borderId="14" xfId="0" applyFont="1" applyBorder="1" applyAlignment="1">
      <alignment horizontal="distributed" vertical="center" indent="1"/>
    </xf>
    <xf numFmtId="0" fontId="2" fillId="0" borderId="10" xfId="0" applyFont="1" applyBorder="1" applyAlignment="1">
      <alignment horizontal="left" vertical="center"/>
    </xf>
    <xf numFmtId="0" fontId="2" fillId="0" borderId="13" xfId="0" applyFont="1" applyBorder="1" applyAlignment="1">
      <alignment horizontal="distributed" vertical="center" indent="1"/>
    </xf>
    <xf numFmtId="0" fontId="2" fillId="0" borderId="12" xfId="0" applyFont="1" applyBorder="1" applyAlignment="1">
      <alignment vertical="center"/>
    </xf>
    <xf numFmtId="0" fontId="2" fillId="0" borderId="0" xfId="0" applyFont="1" applyAlignment="1">
      <alignment vertical="center"/>
    </xf>
    <xf numFmtId="0" fontId="2" fillId="0" borderId="37" xfId="0" applyFont="1" applyBorder="1" applyAlignment="1">
      <alignment horizontal="distributed" vertical="center" indent="1"/>
    </xf>
    <xf numFmtId="0" fontId="2" fillId="0" borderId="19" xfId="0" applyFont="1" applyBorder="1" applyAlignment="1">
      <alignment vertical="center"/>
    </xf>
    <xf numFmtId="0" fontId="2" fillId="0" borderId="22"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15" xfId="0" applyFont="1" applyBorder="1" applyAlignment="1">
      <alignment horizontal="distributed" vertical="center" indent="1"/>
    </xf>
    <xf numFmtId="0" fontId="2" fillId="0" borderId="20" xfId="0" applyFont="1" applyBorder="1" applyAlignment="1">
      <alignment vertical="center"/>
    </xf>
    <xf numFmtId="0" fontId="2" fillId="0" borderId="40" xfId="0" applyFont="1" applyBorder="1" applyAlignment="1">
      <alignment horizontal="distributed" vertical="center" indent="1"/>
    </xf>
    <xf numFmtId="0" fontId="2" fillId="0" borderId="41" xfId="0" applyFont="1" applyBorder="1" applyAlignment="1">
      <alignment vertical="center"/>
    </xf>
    <xf numFmtId="0" fontId="2" fillId="0" borderId="4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25" xfId="0" applyFont="1" applyBorder="1" applyAlignment="1">
      <alignment vertical="center"/>
    </xf>
    <xf numFmtId="0" fontId="2" fillId="0" borderId="44"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14" fillId="0" borderId="44" xfId="0" applyFont="1" applyBorder="1" applyAlignment="1">
      <alignment vertical="center" textRotation="255"/>
    </xf>
    <xf numFmtId="0" fontId="15" fillId="0" borderId="44" xfId="0" applyFont="1" applyBorder="1" applyAlignment="1">
      <alignment vertical="center" textRotation="255"/>
    </xf>
    <xf numFmtId="0" fontId="14" fillId="0" borderId="43" xfId="0" applyFont="1" applyBorder="1" applyAlignment="1">
      <alignment vertical="center" textRotation="255"/>
    </xf>
    <xf numFmtId="0" fontId="14" fillId="0" borderId="0" xfId="0" applyFont="1" applyBorder="1" applyAlignment="1">
      <alignment vertical="center" textRotation="255"/>
    </xf>
    <xf numFmtId="0" fontId="14" fillId="0" borderId="0" xfId="0" applyFont="1" applyAlignment="1">
      <alignment vertical="center"/>
    </xf>
    <xf numFmtId="0" fontId="15"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11" fillId="0" borderId="0" xfId="0" applyFont="1" applyBorder="1" applyAlignment="1">
      <alignment vertical="center"/>
    </xf>
    <xf numFmtId="0" fontId="4" fillId="0" borderId="0" xfId="0" applyFont="1" applyAlignment="1">
      <alignment horizontal="center" vertical="center"/>
    </xf>
    <xf numFmtId="178" fontId="5" fillId="0" borderId="0" xfId="0" applyNumberFormat="1" applyFont="1" applyBorder="1" applyAlignment="1" applyProtection="1">
      <alignment horizontal="right" vertical="top"/>
      <protection locked="0"/>
    </xf>
    <xf numFmtId="0" fontId="3" fillId="0" borderId="13" xfId="0" applyFont="1" applyBorder="1" applyAlignment="1">
      <alignment/>
    </xf>
    <xf numFmtId="0" fontId="0" fillId="0" borderId="0" xfId="0" applyAlignment="1">
      <alignment horizontal="left" vertical="center"/>
    </xf>
    <xf numFmtId="0" fontId="4" fillId="0" borderId="45" xfId="0" applyFont="1" applyBorder="1" applyAlignment="1">
      <alignment vertical="center"/>
    </xf>
    <xf numFmtId="0" fontId="4" fillId="0" borderId="38"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1" fillId="0" borderId="26" xfId="0" applyNumberFormat="1" applyFont="1" applyBorder="1" applyAlignment="1">
      <alignment vertical="center"/>
    </xf>
    <xf numFmtId="177" fontId="3" fillId="0" borderId="13" xfId="0" applyNumberFormat="1" applyFont="1" applyBorder="1" applyAlignment="1">
      <alignment/>
    </xf>
    <xf numFmtId="177" fontId="3" fillId="0" borderId="15" xfId="0" applyNumberFormat="1" applyFont="1" applyFill="1" applyBorder="1" applyAlignment="1">
      <alignment/>
    </xf>
    <xf numFmtId="177" fontId="3" fillId="0" borderId="15" xfId="0" applyNumberFormat="1" applyFont="1" applyBorder="1" applyAlignment="1">
      <alignment wrapText="1"/>
    </xf>
    <xf numFmtId="0" fontId="2" fillId="0" borderId="0" xfId="0" applyNumberFormat="1" applyFont="1" applyAlignment="1">
      <alignment horizontal="center"/>
    </xf>
    <xf numFmtId="0" fontId="0" fillId="0" borderId="0" xfId="0" applyNumberFormat="1" applyAlignment="1">
      <alignment vertical="center"/>
    </xf>
    <xf numFmtId="0" fontId="4" fillId="0" borderId="45" xfId="0" applyNumberFormat="1" applyFont="1" applyBorder="1" applyAlignment="1">
      <alignment vertical="center"/>
    </xf>
    <xf numFmtId="0" fontId="11" fillId="0" borderId="46" xfId="0" applyNumberFormat="1" applyFont="1" applyBorder="1" applyAlignment="1">
      <alignment vertical="center"/>
    </xf>
    <xf numFmtId="0" fontId="4" fillId="0" borderId="0" xfId="0" applyNumberFormat="1" applyFont="1" applyBorder="1" applyAlignment="1">
      <alignment vertical="center"/>
    </xf>
    <xf numFmtId="0" fontId="4" fillId="0" borderId="45" xfId="0" applyNumberFormat="1" applyFont="1" applyBorder="1" applyAlignment="1">
      <alignment vertical="center" wrapText="1"/>
    </xf>
    <xf numFmtId="0" fontId="0" fillId="0" borderId="20" xfId="0" applyBorder="1" applyAlignment="1">
      <alignment vertical="center"/>
    </xf>
    <xf numFmtId="0" fontId="4" fillId="0" borderId="20" xfId="0" applyFont="1" applyBorder="1" applyAlignment="1">
      <alignment horizontal="distributed" vertical="center" indent="4"/>
    </xf>
    <xf numFmtId="0" fontId="2" fillId="0" borderId="0" xfId="0" applyFont="1" applyAlignment="1">
      <alignment horizontal="center" vertical="center"/>
    </xf>
    <xf numFmtId="0" fontId="2" fillId="0" borderId="0" xfId="0" applyFont="1" applyAlignment="1">
      <alignment horizontal="left" vertical="center"/>
    </xf>
    <xf numFmtId="57" fontId="4" fillId="33" borderId="11" xfId="0" applyNumberFormat="1" applyFont="1" applyFill="1" applyBorder="1" applyAlignment="1">
      <alignment vertical="top"/>
    </xf>
    <xf numFmtId="0" fontId="4" fillId="0" borderId="12" xfId="0" applyFont="1" applyBorder="1" applyAlignment="1">
      <alignment horizontal="distributed" vertical="center" indent="1"/>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19"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vertical="center"/>
    </xf>
    <xf numFmtId="0" fontId="4" fillId="0" borderId="14" xfId="0" applyFont="1" applyBorder="1" applyAlignment="1">
      <alignment horizontal="left" vertical="center"/>
    </xf>
    <xf numFmtId="0" fontId="4" fillId="0" borderId="14" xfId="0" applyFont="1" applyBorder="1" applyAlignment="1">
      <alignment vertical="center"/>
    </xf>
    <xf numFmtId="176" fontId="4" fillId="0" borderId="14" xfId="0" applyNumberFormat="1" applyFont="1" applyBorder="1" applyAlignment="1">
      <alignment horizontal="left" vertical="center"/>
    </xf>
    <xf numFmtId="0" fontId="4" fillId="0" borderId="14" xfId="0" applyFont="1" applyFill="1" applyBorder="1" applyAlignment="1">
      <alignment vertical="center"/>
    </xf>
    <xf numFmtId="0" fontId="4" fillId="0" borderId="19" xfId="0" applyFont="1" applyFill="1" applyBorder="1" applyAlignment="1">
      <alignment horizontal="left" vertical="center"/>
    </xf>
    <xf numFmtId="0" fontId="4" fillId="0" borderId="19"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16" fillId="0" borderId="0" xfId="0" applyFont="1" applyAlignment="1">
      <alignment vertical="center"/>
    </xf>
    <xf numFmtId="0" fontId="16" fillId="0" borderId="0" xfId="0" applyNumberFormat="1" applyFont="1" applyAlignment="1">
      <alignment vertical="center"/>
    </xf>
    <xf numFmtId="57" fontId="0" fillId="0" borderId="0" xfId="0" applyNumberFormat="1" applyAlignment="1">
      <alignment vertical="center"/>
    </xf>
    <xf numFmtId="0" fontId="4" fillId="0" borderId="22"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2" fillId="0" borderId="0" xfId="0" applyNumberFormat="1" applyFont="1" applyAlignment="1">
      <alignment horizontal="left" vertical="center"/>
    </xf>
    <xf numFmtId="0" fontId="9" fillId="0" borderId="0" xfId="0" applyFont="1" applyBorder="1" applyAlignment="1">
      <alignment horizontal="center" vertical="center"/>
    </xf>
    <xf numFmtId="0" fontId="0" fillId="0" borderId="0" xfId="0" applyBorder="1" applyAlignment="1">
      <alignment horizontal="center" vertical="center"/>
    </xf>
    <xf numFmtId="57" fontId="0" fillId="34" borderId="10" xfId="0" applyNumberForma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4"/>
  <sheetViews>
    <sheetView tabSelected="1" view="pageBreakPreview" zoomScale="85" zoomScaleNormal="50" zoomScaleSheetLayoutView="85" zoomScalePageLayoutView="0" workbookViewId="0" topLeftCell="A1">
      <selection activeCell="F17" sqref="F17"/>
    </sheetView>
  </sheetViews>
  <sheetFormatPr defaultColWidth="9.00390625" defaultRowHeight="24.75" customHeight="1"/>
  <cols>
    <col min="1" max="1" width="3.50390625" style="0" customWidth="1"/>
    <col min="2" max="2" width="21.125" style="0" customWidth="1"/>
    <col min="3" max="3" width="43.375" style="0" customWidth="1"/>
    <col min="4" max="4" width="18.75390625" style="0" customWidth="1"/>
    <col min="5" max="5" width="46.125" style="0" customWidth="1"/>
    <col min="6" max="6" width="75.375" style="0" customWidth="1"/>
  </cols>
  <sheetData>
    <row r="1" spans="1:6" ht="24.75" customHeight="1" thickBot="1">
      <c r="A1" s="145" t="s">
        <v>8</v>
      </c>
      <c r="B1" s="146"/>
      <c r="C1" s="146"/>
      <c r="D1" s="146"/>
      <c r="E1" s="146"/>
      <c r="F1" t="s">
        <v>90</v>
      </c>
    </row>
    <row r="2" spans="1:6" ht="24.75" customHeight="1">
      <c r="A2" s="43" t="s">
        <v>9</v>
      </c>
      <c r="B2" s="52" t="s">
        <v>101</v>
      </c>
      <c r="C2" s="52"/>
      <c r="D2" s="52"/>
      <c r="E2" s="53"/>
      <c r="F2" t="s">
        <v>91</v>
      </c>
    </row>
    <row r="3" spans="1:6" ht="24.75" customHeight="1">
      <c r="A3" s="92"/>
      <c r="B3" s="54" t="s">
        <v>65</v>
      </c>
      <c r="C3" s="54"/>
      <c r="D3" s="54"/>
      <c r="E3" s="55"/>
      <c r="F3" s="98" t="s">
        <v>92</v>
      </c>
    </row>
    <row r="4" spans="1:6" ht="24.75" customHeight="1">
      <c r="A4" s="92" t="s">
        <v>58</v>
      </c>
      <c r="B4" s="99" t="s">
        <v>66</v>
      </c>
      <c r="C4" s="56" t="s">
        <v>85</v>
      </c>
      <c r="D4" s="54" t="s">
        <v>100</v>
      </c>
      <c r="E4" s="57"/>
      <c r="F4" t="s">
        <v>93</v>
      </c>
    </row>
    <row r="5" spans="1:6" ht="24.75" customHeight="1">
      <c r="A5" s="92" t="s">
        <v>59</v>
      </c>
      <c r="B5" s="54" t="s">
        <v>44</v>
      </c>
      <c r="C5" s="56" t="s">
        <v>36</v>
      </c>
      <c r="D5" s="54" t="s">
        <v>111</v>
      </c>
      <c r="E5" s="55" t="s">
        <v>51</v>
      </c>
      <c r="F5" s="99" t="s">
        <v>94</v>
      </c>
    </row>
    <row r="6" spans="1:6" ht="24.75" customHeight="1">
      <c r="A6" s="92"/>
      <c r="B6" s="54"/>
      <c r="C6" s="56"/>
      <c r="D6" s="54"/>
      <c r="E6" s="55"/>
      <c r="F6" t="s">
        <v>87</v>
      </c>
    </row>
    <row r="7" spans="1:5" ht="24.75" customHeight="1" thickBot="1">
      <c r="A7" s="92" t="s">
        <v>38</v>
      </c>
      <c r="B7" s="54"/>
      <c r="C7" s="54"/>
      <c r="D7" s="54"/>
      <c r="E7" s="55"/>
    </row>
    <row r="8" spans="1:6" ht="24.75" customHeight="1">
      <c r="A8" s="92"/>
      <c r="B8" s="58" t="s">
        <v>10</v>
      </c>
      <c r="C8" s="59" t="s">
        <v>97</v>
      </c>
      <c r="D8" s="60" t="s">
        <v>11</v>
      </c>
      <c r="E8" s="61" t="s">
        <v>113</v>
      </c>
      <c r="F8" t="s">
        <v>81</v>
      </c>
    </row>
    <row r="9" spans="1:5" ht="24.75" customHeight="1">
      <c r="A9" s="93">
        <v>1</v>
      </c>
      <c r="B9" s="62" t="s">
        <v>67</v>
      </c>
      <c r="C9" s="63" t="s">
        <v>86</v>
      </c>
      <c r="D9" s="64" t="s">
        <v>12</v>
      </c>
      <c r="E9" s="65" t="s">
        <v>13</v>
      </c>
    </row>
    <row r="10" spans="1:5" ht="24.75" customHeight="1">
      <c r="A10" s="93"/>
      <c r="B10" s="66"/>
      <c r="C10" s="67" t="s">
        <v>43</v>
      </c>
      <c r="D10" s="68" t="s">
        <v>16</v>
      </c>
      <c r="E10" s="41" t="s">
        <v>17</v>
      </c>
    </row>
    <row r="11" spans="1:5" ht="24.75" customHeight="1">
      <c r="A11" s="92"/>
      <c r="B11" s="69" t="s">
        <v>45</v>
      </c>
      <c r="C11" s="70">
        <v>32874</v>
      </c>
      <c r="D11" s="71"/>
      <c r="E11" s="42" t="s">
        <v>46</v>
      </c>
    </row>
    <row r="12" spans="1:5" ht="24.75" customHeight="1">
      <c r="A12" s="92"/>
      <c r="B12" s="69" t="s">
        <v>47</v>
      </c>
      <c r="C12" s="72" t="s">
        <v>48</v>
      </c>
      <c r="D12" s="71"/>
      <c r="E12" s="42" t="s">
        <v>49</v>
      </c>
    </row>
    <row r="13" spans="1:5" ht="24.75" customHeight="1">
      <c r="A13" s="92"/>
      <c r="B13" s="73" t="s">
        <v>21</v>
      </c>
      <c r="C13" s="74" t="s">
        <v>70</v>
      </c>
      <c r="D13" s="75"/>
      <c r="E13" s="51" t="s">
        <v>42</v>
      </c>
    </row>
    <row r="14" spans="1:5" ht="24.75" customHeight="1">
      <c r="A14" s="92" t="s">
        <v>39</v>
      </c>
      <c r="B14" s="76" t="s">
        <v>14</v>
      </c>
      <c r="C14" s="74" t="s">
        <v>68</v>
      </c>
      <c r="D14" s="71"/>
      <c r="E14" s="42" t="s">
        <v>18</v>
      </c>
    </row>
    <row r="15" spans="1:5" ht="24.75" customHeight="1">
      <c r="A15" s="92"/>
      <c r="B15" s="66" t="s">
        <v>15</v>
      </c>
      <c r="C15" s="77" t="s">
        <v>69</v>
      </c>
      <c r="D15" s="64" t="s">
        <v>19</v>
      </c>
      <c r="E15" s="65" t="s">
        <v>20</v>
      </c>
    </row>
    <row r="16" spans="1:5" ht="24.75" customHeight="1">
      <c r="A16" s="92" t="s">
        <v>50</v>
      </c>
      <c r="B16" s="73"/>
      <c r="C16" s="78" t="s">
        <v>52</v>
      </c>
      <c r="D16" s="79"/>
      <c r="E16" s="80" t="s">
        <v>37</v>
      </c>
    </row>
    <row r="17" spans="1:5" ht="24.75" customHeight="1">
      <c r="A17" s="92"/>
      <c r="B17" s="81" t="s">
        <v>22</v>
      </c>
      <c r="C17" s="82" t="s">
        <v>62</v>
      </c>
      <c r="D17" s="54" t="s">
        <v>61</v>
      </c>
      <c r="E17" s="55"/>
    </row>
    <row r="18" spans="1:5" ht="24.75" customHeight="1" thickBot="1">
      <c r="A18" s="94"/>
      <c r="B18" s="83"/>
      <c r="C18" s="84" t="s">
        <v>63</v>
      </c>
      <c r="D18" s="85" t="s">
        <v>64</v>
      </c>
      <c r="E18" s="86"/>
    </row>
    <row r="19" spans="1:5" ht="24.75" customHeight="1" thickBot="1">
      <c r="A19" s="43" t="s">
        <v>60</v>
      </c>
      <c r="B19" s="54" t="s">
        <v>23</v>
      </c>
      <c r="C19" s="54"/>
      <c r="D19" s="55"/>
      <c r="E19" s="87"/>
    </row>
    <row r="20" spans="1:5" ht="24.75" customHeight="1">
      <c r="A20" s="92" t="s">
        <v>40</v>
      </c>
      <c r="B20" s="54" t="s">
        <v>53</v>
      </c>
      <c r="C20" s="54"/>
      <c r="D20" s="55"/>
      <c r="E20" s="88"/>
    </row>
    <row r="21" spans="1:5" ht="24.75" customHeight="1">
      <c r="A21" s="92" t="s">
        <v>41</v>
      </c>
      <c r="B21" s="54" t="s">
        <v>112</v>
      </c>
      <c r="C21" s="54"/>
      <c r="D21" s="55"/>
      <c r="E21" s="89"/>
    </row>
    <row r="22" spans="1:5" ht="24.75" customHeight="1" thickBot="1">
      <c r="A22" s="94" t="s">
        <v>50</v>
      </c>
      <c r="B22" s="85"/>
      <c r="C22" s="85"/>
      <c r="D22" s="86"/>
      <c r="E22" s="86"/>
    </row>
    <row r="23" spans="1:5" ht="24.75" customHeight="1">
      <c r="A23" s="95"/>
      <c r="B23" s="50"/>
      <c r="C23" s="50"/>
      <c r="D23" s="50"/>
      <c r="E23" s="32"/>
    </row>
    <row r="24" spans="1:6" ht="21.75" customHeight="1">
      <c r="A24" s="96"/>
      <c r="B24" s="145" t="s">
        <v>26</v>
      </c>
      <c r="C24" s="145"/>
      <c r="D24" s="145"/>
      <c r="E24" s="145"/>
      <c r="F24" s="31" t="s">
        <v>102</v>
      </c>
    </row>
    <row r="25" spans="1:5" ht="21.75" customHeight="1">
      <c r="A25" s="96"/>
      <c r="B25" s="123" t="s">
        <v>27</v>
      </c>
      <c r="C25" s="124"/>
      <c r="D25" s="125"/>
      <c r="E25" s="125"/>
    </row>
    <row r="26" spans="1:5" ht="21.75" customHeight="1">
      <c r="A26" s="97">
        <v>1</v>
      </c>
      <c r="B26" s="126" t="s">
        <v>31</v>
      </c>
      <c r="C26" s="119" t="s">
        <v>28</v>
      </c>
      <c r="D26" s="34" t="s">
        <v>29</v>
      </c>
      <c r="E26" s="34" t="s">
        <v>54</v>
      </c>
    </row>
    <row r="27" spans="1:5" ht="21.75" customHeight="1">
      <c r="A27" s="96"/>
      <c r="B27" s="126" t="s">
        <v>35</v>
      </c>
      <c r="C27" s="119" t="s">
        <v>32</v>
      </c>
      <c r="D27" s="34" t="s">
        <v>30</v>
      </c>
      <c r="E27" s="34"/>
    </row>
    <row r="28" spans="1:5" ht="21.75" customHeight="1">
      <c r="A28" s="96"/>
      <c r="B28" s="126" t="s">
        <v>55</v>
      </c>
      <c r="C28" s="36"/>
      <c r="D28" s="34"/>
      <c r="E28" s="34"/>
    </row>
    <row r="29" spans="1:5" ht="21.75" customHeight="1">
      <c r="A29" s="96"/>
      <c r="B29" s="127" t="s">
        <v>34</v>
      </c>
      <c r="C29" s="38"/>
      <c r="D29" s="77"/>
      <c r="E29" s="128"/>
    </row>
    <row r="30" spans="1:5" ht="21.75" customHeight="1">
      <c r="A30" s="96"/>
      <c r="B30" s="129" t="s">
        <v>99</v>
      </c>
      <c r="C30" s="39" t="str">
        <f>+$C$14</f>
        <v>○○のデータ整理、○○の資料整理</v>
      </c>
      <c r="D30" s="40"/>
      <c r="E30" s="130" t="s">
        <v>17</v>
      </c>
    </row>
    <row r="31" spans="1:5" ht="21.75" customHeight="1">
      <c r="A31" s="96">
        <f>+A26+1</f>
        <v>2</v>
      </c>
      <c r="B31" s="131" t="s">
        <v>98</v>
      </c>
      <c r="C31" s="37" t="str">
        <f>+$C$15</f>
        <v>○○研究室・○○実験室</v>
      </c>
      <c r="D31" s="35" t="s">
        <v>13</v>
      </c>
      <c r="E31" s="132" t="s">
        <v>56</v>
      </c>
    </row>
    <row r="32" spans="1:5" ht="21.75" customHeight="1">
      <c r="A32" s="96"/>
      <c r="B32" s="133">
        <v>30714</v>
      </c>
      <c r="C32" s="90"/>
      <c r="D32" s="91"/>
      <c r="E32" s="132" t="s">
        <v>57</v>
      </c>
    </row>
    <row r="33" spans="1:5" ht="21.75" customHeight="1">
      <c r="A33" s="96"/>
      <c r="B33" s="63" t="s">
        <v>33</v>
      </c>
      <c r="C33" s="37"/>
      <c r="D33" s="91"/>
      <c r="E33" s="134" t="s">
        <v>42</v>
      </c>
    </row>
    <row r="34" spans="1:5" ht="21.75" customHeight="1">
      <c r="A34" s="96"/>
      <c r="B34" s="135" t="s">
        <v>70</v>
      </c>
      <c r="C34" s="38"/>
      <c r="D34" s="77"/>
      <c r="E34" s="136" t="s">
        <v>18</v>
      </c>
    </row>
    <row r="35" spans="1:5" ht="21.75" customHeight="1">
      <c r="A35" s="96"/>
      <c r="B35" s="129"/>
      <c r="C35" s="39" t="str">
        <f>+$C$14</f>
        <v>○○のデータ整理、○○の資料整理</v>
      </c>
      <c r="D35" s="40"/>
      <c r="E35" s="130" t="s">
        <v>17</v>
      </c>
    </row>
    <row r="36" spans="1:5" ht="21.75" customHeight="1">
      <c r="A36" s="96">
        <f>+A31+1</f>
        <v>3</v>
      </c>
      <c r="B36" s="131"/>
      <c r="C36" s="37" t="str">
        <f>+$C$15</f>
        <v>○○研究室・○○実験室</v>
      </c>
      <c r="D36" s="35" t="s">
        <v>13</v>
      </c>
      <c r="E36" s="132" t="s">
        <v>56</v>
      </c>
    </row>
    <row r="37" spans="1:5" ht="21.75" customHeight="1">
      <c r="A37" s="96"/>
      <c r="B37" s="133"/>
      <c r="C37" s="90"/>
      <c r="D37" s="91"/>
      <c r="E37" s="132" t="s">
        <v>57</v>
      </c>
    </row>
    <row r="38" spans="1:5" ht="21.75" customHeight="1">
      <c r="A38" s="96"/>
      <c r="B38" s="63" t="s">
        <v>33</v>
      </c>
      <c r="C38" s="37"/>
      <c r="D38" s="91"/>
      <c r="E38" s="134" t="s">
        <v>42</v>
      </c>
    </row>
    <row r="39" spans="1:5" ht="21.75" customHeight="1">
      <c r="A39" s="96"/>
      <c r="B39" s="135"/>
      <c r="C39" s="38"/>
      <c r="D39" s="77"/>
      <c r="E39" s="136" t="s">
        <v>18</v>
      </c>
    </row>
    <row r="40" spans="1:5" ht="21.75" customHeight="1">
      <c r="A40" s="96"/>
      <c r="B40" s="129"/>
      <c r="C40" s="39" t="str">
        <f>+$C$14</f>
        <v>○○のデータ整理、○○の資料整理</v>
      </c>
      <c r="D40" s="40"/>
      <c r="E40" s="130" t="s">
        <v>17</v>
      </c>
    </row>
    <row r="41" spans="1:5" ht="21.75" customHeight="1">
      <c r="A41" s="96">
        <f>+A36+1</f>
        <v>4</v>
      </c>
      <c r="B41" s="131"/>
      <c r="C41" s="37" t="str">
        <f>+$C$15</f>
        <v>○○研究室・○○実験室</v>
      </c>
      <c r="D41" s="35" t="s">
        <v>13</v>
      </c>
      <c r="E41" s="132" t="s">
        <v>56</v>
      </c>
    </row>
    <row r="42" spans="1:5" ht="21.75" customHeight="1">
      <c r="A42" s="96"/>
      <c r="B42" s="133"/>
      <c r="C42" s="90"/>
      <c r="D42" s="91"/>
      <c r="E42" s="132" t="s">
        <v>57</v>
      </c>
    </row>
    <row r="43" spans="1:5" ht="21.75" customHeight="1">
      <c r="A43" s="96"/>
      <c r="B43" s="63" t="s">
        <v>33</v>
      </c>
      <c r="C43" s="37"/>
      <c r="D43" s="91"/>
      <c r="E43" s="134" t="s">
        <v>42</v>
      </c>
    </row>
    <row r="44" spans="1:5" ht="21.75" customHeight="1">
      <c r="A44" s="96"/>
      <c r="B44" s="135"/>
      <c r="C44" s="38"/>
      <c r="D44" s="77"/>
      <c r="E44" s="136" t="s">
        <v>18</v>
      </c>
    </row>
    <row r="45" spans="1:5" ht="21.75" customHeight="1">
      <c r="A45" s="96"/>
      <c r="B45" s="129"/>
      <c r="C45" s="39" t="str">
        <f>+$C$14</f>
        <v>○○のデータ整理、○○の資料整理</v>
      </c>
      <c r="D45" s="40"/>
      <c r="E45" s="130" t="s">
        <v>17</v>
      </c>
    </row>
    <row r="46" spans="1:5" ht="21.75" customHeight="1">
      <c r="A46" s="96">
        <f>+A41+1</f>
        <v>5</v>
      </c>
      <c r="B46" s="131"/>
      <c r="C46" s="37" t="str">
        <f>+$C$15</f>
        <v>○○研究室・○○実験室</v>
      </c>
      <c r="D46" s="35" t="s">
        <v>13</v>
      </c>
      <c r="E46" s="132" t="s">
        <v>56</v>
      </c>
    </row>
    <row r="47" spans="1:5" ht="21.75" customHeight="1">
      <c r="A47" s="96"/>
      <c r="B47" s="133"/>
      <c r="C47" s="90"/>
      <c r="D47" s="91"/>
      <c r="E47" s="132" t="s">
        <v>57</v>
      </c>
    </row>
    <row r="48" spans="1:5" ht="21.75" customHeight="1">
      <c r="A48" s="96"/>
      <c r="B48" s="63" t="s">
        <v>33</v>
      </c>
      <c r="C48" s="37"/>
      <c r="D48" s="91"/>
      <c r="E48" s="134" t="s">
        <v>42</v>
      </c>
    </row>
    <row r="49" spans="1:5" ht="21.75" customHeight="1">
      <c r="A49" s="96"/>
      <c r="B49" s="135"/>
      <c r="C49" s="38"/>
      <c r="D49" s="77"/>
      <c r="E49" s="136" t="s">
        <v>18</v>
      </c>
    </row>
    <row r="50" spans="1:5" ht="21.75" customHeight="1">
      <c r="A50" s="96"/>
      <c r="B50" s="129"/>
      <c r="C50" s="39" t="str">
        <f>+$C$14</f>
        <v>○○のデータ整理、○○の資料整理</v>
      </c>
      <c r="D50" s="40"/>
      <c r="E50" s="130" t="s">
        <v>17</v>
      </c>
    </row>
    <row r="51" spans="1:5" ht="21.75" customHeight="1">
      <c r="A51" s="96">
        <f>+A46+1</f>
        <v>6</v>
      </c>
      <c r="B51" s="131"/>
      <c r="C51" s="37" t="str">
        <f>+$C$15</f>
        <v>○○研究室・○○実験室</v>
      </c>
      <c r="D51" s="35" t="s">
        <v>13</v>
      </c>
      <c r="E51" s="132" t="s">
        <v>56</v>
      </c>
    </row>
    <row r="52" spans="1:5" ht="21.75" customHeight="1">
      <c r="A52" s="96"/>
      <c r="B52" s="133"/>
      <c r="C52" s="90"/>
      <c r="D52" s="91"/>
      <c r="E52" s="132" t="s">
        <v>57</v>
      </c>
    </row>
    <row r="53" spans="1:5" ht="21.75" customHeight="1">
      <c r="A53" s="96"/>
      <c r="B53" s="63" t="s">
        <v>33</v>
      </c>
      <c r="C53" s="37"/>
      <c r="D53" s="91"/>
      <c r="E53" s="134" t="s">
        <v>42</v>
      </c>
    </row>
    <row r="54" spans="1:5" ht="21.75" customHeight="1">
      <c r="A54" s="96"/>
      <c r="B54" s="135"/>
      <c r="C54" s="38"/>
      <c r="D54" s="77"/>
      <c r="E54" s="136" t="s">
        <v>18</v>
      </c>
    </row>
    <row r="55" spans="1:5" ht="21.75" customHeight="1">
      <c r="A55" s="96"/>
      <c r="B55" s="129"/>
      <c r="C55" s="39" t="str">
        <f>+$C$14</f>
        <v>○○のデータ整理、○○の資料整理</v>
      </c>
      <c r="D55" s="40"/>
      <c r="E55" s="130" t="s">
        <v>17</v>
      </c>
    </row>
    <row r="56" spans="1:5" ht="21.75" customHeight="1">
      <c r="A56" s="96">
        <f>+A51+1</f>
        <v>7</v>
      </c>
      <c r="B56" s="131"/>
      <c r="C56" s="37" t="str">
        <f>+$C$15</f>
        <v>○○研究室・○○実験室</v>
      </c>
      <c r="D56" s="35" t="s">
        <v>13</v>
      </c>
      <c r="E56" s="132" t="s">
        <v>56</v>
      </c>
    </row>
    <row r="57" spans="1:5" ht="21.75" customHeight="1">
      <c r="A57" s="96"/>
      <c r="B57" s="133"/>
      <c r="C57" s="90"/>
      <c r="D57" s="91"/>
      <c r="E57" s="132" t="s">
        <v>57</v>
      </c>
    </row>
    <row r="58" spans="1:5" ht="21.75" customHeight="1">
      <c r="A58" s="96"/>
      <c r="B58" s="63" t="s">
        <v>33</v>
      </c>
      <c r="C58" s="37"/>
      <c r="D58" s="91"/>
      <c r="E58" s="134" t="s">
        <v>42</v>
      </c>
    </row>
    <row r="59" spans="1:5" ht="21.75" customHeight="1">
      <c r="A59" s="96"/>
      <c r="B59" s="135"/>
      <c r="C59" s="38"/>
      <c r="D59" s="77"/>
      <c r="E59" s="136" t="s">
        <v>18</v>
      </c>
    </row>
    <row r="60" spans="1:5" ht="21.75" customHeight="1">
      <c r="A60" s="96"/>
      <c r="B60" s="129"/>
      <c r="C60" s="39" t="str">
        <f>+$C$14</f>
        <v>○○のデータ整理、○○の資料整理</v>
      </c>
      <c r="D60" s="40"/>
      <c r="E60" s="130" t="s">
        <v>17</v>
      </c>
    </row>
    <row r="61" spans="1:5" ht="21.75" customHeight="1">
      <c r="A61" s="96">
        <f>+A56+1</f>
        <v>8</v>
      </c>
      <c r="B61" s="131"/>
      <c r="C61" s="37" t="str">
        <f>+$C$15</f>
        <v>○○研究室・○○実験室</v>
      </c>
      <c r="D61" s="35" t="s">
        <v>13</v>
      </c>
      <c r="E61" s="132" t="s">
        <v>56</v>
      </c>
    </row>
    <row r="62" spans="1:5" ht="21.75" customHeight="1">
      <c r="A62" s="96"/>
      <c r="B62" s="133"/>
      <c r="C62" s="90"/>
      <c r="D62" s="91"/>
      <c r="E62" s="132" t="s">
        <v>57</v>
      </c>
    </row>
    <row r="63" spans="1:5" ht="21.75" customHeight="1">
      <c r="A63" s="96"/>
      <c r="B63" s="63" t="s">
        <v>33</v>
      </c>
      <c r="C63" s="37"/>
      <c r="D63" s="91"/>
      <c r="E63" s="134" t="s">
        <v>42</v>
      </c>
    </row>
    <row r="64" spans="1:5" ht="21.75" customHeight="1">
      <c r="A64" s="96"/>
      <c r="B64" s="135"/>
      <c r="C64" s="38"/>
      <c r="D64" s="77"/>
      <c r="E64" s="136" t="s">
        <v>18</v>
      </c>
    </row>
    <row r="65" spans="1:5" ht="21.75" customHeight="1">
      <c r="A65" s="96"/>
      <c r="B65" s="131"/>
      <c r="C65" s="37" t="str">
        <f>+$C$14</f>
        <v>○○のデータ整理、○○の資料整理</v>
      </c>
      <c r="D65" s="40"/>
      <c r="E65" s="130" t="s">
        <v>17</v>
      </c>
    </row>
    <row r="66" spans="1:5" ht="21.75" customHeight="1">
      <c r="A66" s="96">
        <f>+A61+1</f>
        <v>9</v>
      </c>
      <c r="B66" s="131"/>
      <c r="C66" s="37" t="str">
        <f>+$C$15</f>
        <v>○○研究室・○○実験室</v>
      </c>
      <c r="D66" s="35" t="s">
        <v>13</v>
      </c>
      <c r="E66" s="132" t="s">
        <v>56</v>
      </c>
    </row>
    <row r="67" spans="1:5" ht="21.75" customHeight="1">
      <c r="A67" s="96"/>
      <c r="B67" s="133"/>
      <c r="C67" s="90"/>
      <c r="D67" s="91"/>
      <c r="E67" s="132" t="s">
        <v>57</v>
      </c>
    </row>
    <row r="68" spans="1:5" ht="21.75" customHeight="1">
      <c r="A68" s="96"/>
      <c r="B68" s="63" t="s">
        <v>33</v>
      </c>
      <c r="C68" s="37"/>
      <c r="D68" s="91"/>
      <c r="E68" s="134" t="s">
        <v>42</v>
      </c>
    </row>
    <row r="69" spans="1:5" ht="21.75" customHeight="1">
      <c r="A69" s="96"/>
      <c r="B69" s="135"/>
      <c r="C69" s="38"/>
      <c r="D69" s="77"/>
      <c r="E69" s="136" t="s">
        <v>18</v>
      </c>
    </row>
    <row r="70" spans="1:5" ht="21.75" customHeight="1">
      <c r="A70" s="96"/>
      <c r="B70" s="129"/>
      <c r="C70" s="39" t="str">
        <f>+$C$14</f>
        <v>○○のデータ整理、○○の資料整理</v>
      </c>
      <c r="D70" s="40"/>
      <c r="E70" s="130" t="s">
        <v>17</v>
      </c>
    </row>
    <row r="71" spans="1:5" ht="21.75" customHeight="1">
      <c r="A71" s="96">
        <f>+A66+1</f>
        <v>10</v>
      </c>
      <c r="B71" s="131"/>
      <c r="C71" s="37" t="str">
        <f>+$C$15</f>
        <v>○○研究室・○○実験室</v>
      </c>
      <c r="D71" s="35" t="s">
        <v>13</v>
      </c>
      <c r="E71" s="132" t="s">
        <v>56</v>
      </c>
    </row>
    <row r="72" spans="1:5" ht="21.75" customHeight="1">
      <c r="A72" s="96"/>
      <c r="B72" s="133"/>
      <c r="C72" s="90"/>
      <c r="D72" s="91"/>
      <c r="E72" s="132" t="s">
        <v>57</v>
      </c>
    </row>
    <row r="73" spans="1:5" ht="21.75" customHeight="1">
      <c r="A73" s="96"/>
      <c r="B73" s="63" t="s">
        <v>33</v>
      </c>
      <c r="C73" s="37"/>
      <c r="D73" s="91"/>
      <c r="E73" s="134" t="s">
        <v>42</v>
      </c>
    </row>
    <row r="74" spans="1:5" ht="21.75" customHeight="1">
      <c r="A74" s="96"/>
      <c r="B74" s="135"/>
      <c r="C74" s="38"/>
      <c r="D74" s="77"/>
      <c r="E74" s="136" t="s">
        <v>18</v>
      </c>
    </row>
    <row r="75" spans="1:5" ht="21.75" customHeight="1">
      <c r="A75" s="96"/>
      <c r="B75" s="129"/>
      <c r="C75" s="39" t="str">
        <f>+$C$14</f>
        <v>○○のデータ整理、○○の資料整理</v>
      </c>
      <c r="D75" s="40"/>
      <c r="E75" s="130" t="s">
        <v>17</v>
      </c>
    </row>
    <row r="76" spans="1:5" ht="21.75" customHeight="1">
      <c r="A76" s="96">
        <f>+A71+1</f>
        <v>11</v>
      </c>
      <c r="B76" s="131"/>
      <c r="C76" s="37" t="str">
        <f>+$C$15</f>
        <v>○○研究室・○○実験室</v>
      </c>
      <c r="D76" s="35" t="s">
        <v>13</v>
      </c>
      <c r="E76" s="132" t="s">
        <v>56</v>
      </c>
    </row>
    <row r="77" spans="1:5" ht="21.75" customHeight="1">
      <c r="A77" s="96"/>
      <c r="B77" s="133"/>
      <c r="C77" s="90"/>
      <c r="D77" s="91"/>
      <c r="E77" s="132" t="s">
        <v>57</v>
      </c>
    </row>
    <row r="78" spans="1:5" ht="21.75" customHeight="1">
      <c r="A78" s="96"/>
      <c r="B78" s="63" t="s">
        <v>33</v>
      </c>
      <c r="C78" s="37"/>
      <c r="D78" s="91"/>
      <c r="E78" s="134" t="s">
        <v>42</v>
      </c>
    </row>
    <row r="79" spans="1:5" ht="21.75" customHeight="1">
      <c r="A79" s="96"/>
      <c r="B79" s="135"/>
      <c r="C79" s="38"/>
      <c r="D79" s="77"/>
      <c r="E79" s="136" t="s">
        <v>18</v>
      </c>
    </row>
    <row r="80" spans="1:5" ht="21.75" customHeight="1">
      <c r="A80" s="96"/>
      <c r="B80" s="129"/>
      <c r="C80" s="39" t="str">
        <f>+$C$14</f>
        <v>○○のデータ整理、○○の資料整理</v>
      </c>
      <c r="D80" s="40"/>
      <c r="E80" s="130" t="s">
        <v>17</v>
      </c>
    </row>
    <row r="81" spans="1:5" ht="21.75" customHeight="1">
      <c r="A81" s="96">
        <f>+A76+1</f>
        <v>12</v>
      </c>
      <c r="B81" s="131"/>
      <c r="C81" s="37" t="str">
        <f>+$C$15</f>
        <v>○○研究室・○○実験室</v>
      </c>
      <c r="D81" s="35" t="s">
        <v>13</v>
      </c>
      <c r="E81" s="132" t="s">
        <v>56</v>
      </c>
    </row>
    <row r="82" spans="1:5" ht="21.75" customHeight="1">
      <c r="A82" s="96"/>
      <c r="B82" s="133"/>
      <c r="C82" s="90"/>
      <c r="D82" s="91"/>
      <c r="E82" s="132" t="s">
        <v>57</v>
      </c>
    </row>
    <row r="83" spans="1:5" ht="21.75" customHeight="1">
      <c r="A83" s="96"/>
      <c r="B83" s="63" t="s">
        <v>33</v>
      </c>
      <c r="C83" s="37"/>
      <c r="D83" s="91"/>
      <c r="E83" s="134" t="s">
        <v>42</v>
      </c>
    </row>
    <row r="84" spans="1:5" ht="21.75" customHeight="1">
      <c r="A84" s="96"/>
      <c r="B84" s="135"/>
      <c r="C84" s="38"/>
      <c r="D84" s="77"/>
      <c r="E84" s="136" t="s">
        <v>18</v>
      </c>
    </row>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sheetData>
  <sheetProtection/>
  <mergeCells count="2">
    <mergeCell ref="B24:E24"/>
    <mergeCell ref="A1:E1"/>
  </mergeCells>
  <printOptions/>
  <pageMargins left="0.7874015748031497" right="0.7874015748031497" top="0.984251968503937" bottom="0" header="0.5118110236220472" footer="0.5118110236220472"/>
  <pageSetup fitToHeight="6"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W119"/>
  <sheetViews>
    <sheetView zoomScalePageLayoutView="0" workbookViewId="0" topLeftCell="A2">
      <selection activeCell="F2" sqref="F2"/>
    </sheetView>
  </sheetViews>
  <sheetFormatPr defaultColWidth="9.00390625" defaultRowHeight="13.5"/>
  <cols>
    <col min="1" max="1" width="3.875" style="0" customWidth="1"/>
    <col min="2" max="2" width="13.75390625" style="30" customWidth="1"/>
    <col min="3" max="18" width="5.00390625" style="0" customWidth="1"/>
    <col min="19" max="19" width="2.875" style="0" customWidth="1"/>
    <col min="20" max="20" width="2.50390625" style="113" customWidth="1"/>
    <col min="21" max="21" width="24.125" style="0" customWidth="1"/>
    <col min="22" max="22" width="11.875" style="0" customWidth="1"/>
  </cols>
  <sheetData>
    <row r="1" spans="2:22" ht="12.75" customHeight="1">
      <c r="B1" s="20" t="s">
        <v>0</v>
      </c>
      <c r="E1" s="2" t="s">
        <v>1</v>
      </c>
      <c r="F1" s="3">
        <v>25</v>
      </c>
      <c r="G1" s="1" t="s">
        <v>2</v>
      </c>
      <c r="H1" s="3">
        <v>1</v>
      </c>
      <c r="I1" s="4" t="s">
        <v>88</v>
      </c>
      <c r="J1" s="1"/>
      <c r="Q1" s="1"/>
      <c r="R1" s="1"/>
      <c r="S1" s="1"/>
      <c r="T1" s="112"/>
      <c r="U1" s="1"/>
      <c r="V1" t="s">
        <v>89</v>
      </c>
    </row>
    <row r="2" spans="2:20" ht="12.75" customHeight="1">
      <c r="B2" s="20"/>
      <c r="C2" s="2"/>
      <c r="D2" s="3"/>
      <c r="E2" s="1"/>
      <c r="F2" s="3"/>
      <c r="G2" s="4"/>
      <c r="H2" s="1"/>
      <c r="N2" s="138" t="str">
        <f>'雇用依頼'!C4</f>
        <v>（所　　　　　　　　属）</v>
      </c>
      <c r="O2" s="139"/>
      <c r="P2" s="139"/>
      <c r="Q2" s="137" t="str">
        <f>'雇用依頼'!D4</f>
        <v>○○専攻○○講座</v>
      </c>
      <c r="T2" s="140"/>
    </row>
    <row r="3" spans="1:22" ht="27" customHeight="1">
      <c r="A3" s="33"/>
      <c r="B3" s="22" t="s">
        <v>4</v>
      </c>
      <c r="C3" s="7">
        <v>1</v>
      </c>
      <c r="D3" s="7">
        <v>2</v>
      </c>
      <c r="E3" s="7">
        <v>3</v>
      </c>
      <c r="F3" s="7">
        <v>4</v>
      </c>
      <c r="G3" s="7">
        <v>5</v>
      </c>
      <c r="H3" s="7">
        <v>6</v>
      </c>
      <c r="I3" s="7">
        <v>7</v>
      </c>
      <c r="J3" s="7">
        <v>8</v>
      </c>
      <c r="K3" s="7">
        <v>9</v>
      </c>
      <c r="L3" s="7">
        <v>10</v>
      </c>
      <c r="M3" s="7">
        <v>11</v>
      </c>
      <c r="N3" s="7">
        <v>12</v>
      </c>
      <c r="O3" s="7">
        <v>13</v>
      </c>
      <c r="P3" s="7">
        <v>14</v>
      </c>
      <c r="Q3" s="7">
        <v>15</v>
      </c>
      <c r="R3" s="7">
        <v>16</v>
      </c>
      <c r="S3" s="105"/>
      <c r="T3" s="114"/>
      <c r="U3" s="45" t="s">
        <v>71</v>
      </c>
      <c r="V3" s="118"/>
    </row>
    <row r="4" spans="1:23" ht="12.75" customHeight="1">
      <c r="A4" s="33"/>
      <c r="B4" s="23"/>
      <c r="C4" s="11"/>
      <c r="D4" s="11"/>
      <c r="E4" s="11"/>
      <c r="F4" s="11"/>
      <c r="G4" s="11"/>
      <c r="H4" s="11"/>
      <c r="I4" s="11"/>
      <c r="J4" s="11"/>
      <c r="K4" s="11"/>
      <c r="L4" s="11"/>
      <c r="M4" s="11"/>
      <c r="N4" s="11"/>
      <c r="O4" s="11"/>
      <c r="P4" s="11"/>
      <c r="Q4" s="11"/>
      <c r="R4" s="11"/>
      <c r="S4" s="142">
        <v>7</v>
      </c>
      <c r="T4" s="106"/>
      <c r="U4" s="103" t="s">
        <v>72</v>
      </c>
      <c r="V4" s="118" t="s">
        <v>110</v>
      </c>
      <c r="W4" s="33"/>
    </row>
    <row r="5" spans="1:22" ht="12.75" customHeight="1">
      <c r="A5" s="33">
        <v>1</v>
      </c>
      <c r="B5" s="24" t="str">
        <f>IF(+A5="","",INDEX('雇用依頼'!$A:$C,MATCH(+A5,'雇用依頼'!$A:$A,0),3))</f>
        <v>鳥大　一郎</v>
      </c>
      <c r="C5" s="13" t="str">
        <f>IF(WEEKDAY('休日'!$B$3+C$3-1,2)&gt;=6,'休日'!$B$3+C$3-1,IF(ISERROR(MATCH('休日'!$B$3+C$3-1,'休日'!$A$5:$A$32,0)),"","休"))</f>
        <v>休</v>
      </c>
      <c r="D5" s="13" t="str">
        <f>IF(WEEKDAY('休日'!$B$3+D$3-1,2)&gt;=6,'休日'!$B$3+D$3-1,IF(ISERROR(MATCH('休日'!$B$3+D$3-1,'休日'!$A$5:$A$32,0)),"","休"))</f>
        <v>休</v>
      </c>
      <c r="E5" s="13">
        <f>IF(WEEKDAY('休日'!$B$3+E$3-1,2)&gt;=6,'休日'!$B$3+E$3-1,IF(ISERROR(MATCH('休日'!$B$3+E$3-1,'休日'!$A$5:$A$32,0)),"","休"))</f>
      </c>
      <c r="F5" s="13">
        <f>IF(WEEKDAY('休日'!$B$3+F$3-1,2)&gt;=6,'休日'!$B$3+F$3-1,IF(ISERROR(MATCH('休日'!$B$3+F$3-1,'休日'!$A$5:$A$32,0)),"","休"))</f>
      </c>
      <c r="G5" s="13">
        <f>IF(WEEKDAY('休日'!$B$3+G$3-1,2)&gt;=6,'休日'!$B$3+G$3-1,IF(ISERROR(MATCH('休日'!$B$3+G$3-1,'休日'!$A$5:$A$32,0)),"","休"))</f>
        <v>41279</v>
      </c>
      <c r="H5" s="13">
        <f>IF(WEEKDAY('休日'!$B$3+H$3-1,2)&gt;=6,'休日'!$B$3+H$3-1,IF(ISERROR(MATCH('休日'!$B$3+H$3-1,'休日'!$A$5:$A$32,0)),"","休"))</f>
        <v>41280</v>
      </c>
      <c r="I5" s="13">
        <f>IF(WEEKDAY('休日'!$B$3+I$3-1,2)&gt;=6,'休日'!$B$3+I$3-1,IF(ISERROR(MATCH('休日'!$B$3+I$3-1,'休日'!$A$5:$A$32,0)),"","休"))</f>
      </c>
      <c r="J5" s="13">
        <f>IF(WEEKDAY('休日'!$B$3+J$3-1,2)&gt;=6,'休日'!$B$3+J$3-1,IF(ISERROR(MATCH('休日'!$B$3+J$3-1,'休日'!$A$5:$A$32,0)),"","休"))</f>
      </c>
      <c r="K5" s="13">
        <f>IF(WEEKDAY('休日'!$B$3+K$3-1,2)&gt;=6,'休日'!$B$3+K$3-1,IF(ISERROR(MATCH('休日'!$B$3+K$3-1,'休日'!$A$5:$A$32,0)),"","休"))</f>
      </c>
      <c r="L5" s="13">
        <f>IF(WEEKDAY('休日'!$B$3+L$3-1,2)&gt;=6,'休日'!$B$3+L$3-1,IF(ISERROR(MATCH('休日'!$B$3+L$3-1,'休日'!$A$5:$A$32,0)),"","休"))</f>
      </c>
      <c r="M5" s="13" t="str">
        <f>IF(WEEKDAY('休日'!$B$3+M$3-1,2)&gt;=6,'休日'!$B$3+M$3-1,IF(ISERROR(MATCH('休日'!$B$3+M$3-1,'休日'!$A$5:$A$32,0)),"","休"))</f>
        <v>休</v>
      </c>
      <c r="N5" s="13">
        <f>IF(WEEKDAY('休日'!$B$3+N$3-1,2)&gt;=6,'休日'!$B$3+N$3-1,IF(ISERROR(MATCH('休日'!$B$3+N$3-1,'休日'!$A$5:$A$32,0)),"","休"))</f>
        <v>41286</v>
      </c>
      <c r="O5" s="13">
        <f>IF(WEEKDAY('休日'!$B$3+O$3-1,2)&gt;=6,'休日'!$B$3+O$3-1,IF(ISERROR(MATCH('休日'!$B$3+O$3-1,'休日'!$A$5:$A$32,0)),"","休"))</f>
        <v>41287</v>
      </c>
      <c r="P5" s="13">
        <f>IF(WEEKDAY('休日'!$B$3+P$3-1,2)&gt;=6,'休日'!$B$3+P$3-1,IF(ISERROR(MATCH('休日'!$B$3+P$3-1,'休日'!$A$5:$A$32,0)),"","休"))</f>
      </c>
      <c r="Q5" s="13">
        <f>IF(WEEKDAY('休日'!$B$3+Q$3-1,2)&gt;=6,'休日'!$B$3+Q$3-1,IF(ISERROR(MATCH('休日'!$B$3+Q$3-1,'休日'!$A$5:$A$32,0)),"","休"))</f>
      </c>
      <c r="R5" s="13">
        <f>IF(WEEKDAY('休日'!$B$3+R$3-1,2)&gt;=6,'休日'!$B$3+R$3-1,IF(ISERROR(MATCH('休日'!$B$3+R$3-1,'休日'!$A$5:$A$32,0)),"","休"))</f>
      </c>
      <c r="S5" s="143">
        <v>6</v>
      </c>
      <c r="T5" s="107"/>
      <c r="U5" s="14" t="s">
        <v>24</v>
      </c>
      <c r="V5" s="118" t="s">
        <v>107</v>
      </c>
    </row>
    <row r="6" spans="1:22" ht="12.75" customHeight="1">
      <c r="A6" s="33"/>
      <c r="B6" s="46"/>
      <c r="C6" s="16"/>
      <c r="D6" s="16"/>
      <c r="E6" s="16"/>
      <c r="F6" s="16" t="s">
        <v>103</v>
      </c>
      <c r="G6" s="16"/>
      <c r="H6" s="16"/>
      <c r="I6" s="16"/>
      <c r="J6" s="16" t="s">
        <v>104</v>
      </c>
      <c r="K6" s="16"/>
      <c r="L6" s="16"/>
      <c r="M6" s="16"/>
      <c r="N6" s="16"/>
      <c r="O6" s="16"/>
      <c r="P6" s="16"/>
      <c r="Q6" s="16"/>
      <c r="R6" s="16"/>
      <c r="S6" s="143">
        <v>3</v>
      </c>
      <c r="T6" s="107" t="s">
        <v>105</v>
      </c>
      <c r="U6" s="18" t="s">
        <v>79</v>
      </c>
      <c r="V6" t="s">
        <v>108</v>
      </c>
    </row>
    <row r="7" spans="1:22" ht="12.75" customHeight="1">
      <c r="A7" s="33"/>
      <c r="B7" s="47" t="s">
        <v>25</v>
      </c>
      <c r="C7" s="108"/>
      <c r="D7" s="108"/>
      <c r="E7" s="108"/>
      <c r="F7" s="108">
        <v>3</v>
      </c>
      <c r="G7" s="108"/>
      <c r="H7" s="108"/>
      <c r="I7" s="108"/>
      <c r="J7" s="108">
        <v>3</v>
      </c>
      <c r="K7" s="108"/>
      <c r="L7" s="108"/>
      <c r="M7" s="108"/>
      <c r="N7" s="108"/>
      <c r="O7" s="108"/>
      <c r="P7" s="108"/>
      <c r="Q7" s="108"/>
      <c r="R7" s="108"/>
      <c r="S7" s="143">
        <v>3</v>
      </c>
      <c r="T7" s="107" t="s">
        <v>106</v>
      </c>
      <c r="U7" s="18" t="s">
        <v>83</v>
      </c>
      <c r="V7" t="s">
        <v>84</v>
      </c>
    </row>
    <row r="8" spans="1:21" ht="12.75" customHeight="1">
      <c r="A8" s="33"/>
      <c r="B8" s="27"/>
      <c r="C8" s="11"/>
      <c r="D8" s="11"/>
      <c r="E8" s="11"/>
      <c r="F8" s="11"/>
      <c r="G8" s="11"/>
      <c r="H8" s="11"/>
      <c r="I8" s="11"/>
      <c r="J8" s="11"/>
      <c r="K8" s="11"/>
      <c r="L8" s="11"/>
      <c r="M8" s="11"/>
      <c r="N8" s="11"/>
      <c r="O8" s="11"/>
      <c r="P8" s="11"/>
      <c r="Q8" s="11"/>
      <c r="R8" s="11"/>
      <c r="S8" s="106"/>
      <c r="T8" s="106"/>
      <c r="U8" s="12"/>
    </row>
    <row r="9" spans="1:23" ht="12.75" customHeight="1">
      <c r="A9" s="33">
        <f>+A5+1</f>
        <v>2</v>
      </c>
      <c r="B9" s="24" t="str">
        <f>IF(+INDEX('雇用依頼'!$A:$C,MATCH(+A9,'雇用依頼'!$A:$A,0),2)="","",INDEX('雇用依頼'!$A:$C,MATCH(+A9,'雇用依頼'!$A:$A,0),2))</f>
        <v>工学　二郎</v>
      </c>
      <c r="C9" s="13" t="str">
        <f>IF(WEEKDAY('休日'!$B$3+C$3-1,2)&gt;=6,'休日'!$B$3+C$3-1,IF(ISERROR(MATCH('休日'!$B$3+C$3-1,'休日'!$A$5:$A$32,0)),"","休"))</f>
        <v>休</v>
      </c>
      <c r="D9" s="13" t="str">
        <f>IF(WEEKDAY('休日'!$B$3+D$3-1,2)&gt;=6,'休日'!$B$3+D$3-1,IF(ISERROR(MATCH('休日'!$B$3+D$3-1,'休日'!$A$5:$A$32,0)),"","休"))</f>
        <v>休</v>
      </c>
      <c r="E9" s="13">
        <f>IF(WEEKDAY('休日'!$B$3+E$3-1,2)&gt;=6,'休日'!$B$3+E$3-1,IF(ISERROR(MATCH('休日'!$B$3+E$3-1,'休日'!$A$5:$A$32,0)),"","休"))</f>
      </c>
      <c r="F9" s="13">
        <f>IF(WEEKDAY('休日'!$B$3+F$3-1,2)&gt;=6,'休日'!$B$3+F$3-1,IF(ISERROR(MATCH('休日'!$B$3+F$3-1,'休日'!$A$5:$A$32,0)),"","休"))</f>
      </c>
      <c r="G9" s="13">
        <f>IF(WEEKDAY('休日'!$B$3+G$3-1,2)&gt;=6,'休日'!$B$3+G$3-1,IF(ISERROR(MATCH('休日'!$B$3+G$3-1,'休日'!$A$5:$A$32,0)),"","休"))</f>
        <v>41279</v>
      </c>
      <c r="H9" s="13">
        <f>IF(WEEKDAY('休日'!$B$3+H$3-1,2)&gt;=6,'休日'!$B$3+H$3-1,IF(ISERROR(MATCH('休日'!$B$3+H$3-1,'休日'!$A$5:$A$32,0)),"","休"))</f>
        <v>41280</v>
      </c>
      <c r="I9" s="13">
        <f>IF(WEEKDAY('休日'!$B$3+I$3-1,2)&gt;=6,'休日'!$B$3+I$3-1,IF(ISERROR(MATCH('休日'!$B$3+I$3-1,'休日'!$A$5:$A$32,0)),"","休"))</f>
      </c>
      <c r="J9" s="13">
        <f>IF(WEEKDAY('休日'!$B$3+J$3-1,2)&gt;=6,'休日'!$B$3+J$3-1,IF(ISERROR(MATCH('休日'!$B$3+J$3-1,'休日'!$A$5:$A$32,0)),"","休"))</f>
      </c>
      <c r="K9" s="13">
        <f>IF(WEEKDAY('休日'!$B$3+K$3-1,2)&gt;=6,'休日'!$B$3+K$3-1,IF(ISERROR(MATCH('休日'!$B$3+K$3-1,'休日'!$A$5:$A$32,0)),"","休"))</f>
      </c>
      <c r="L9" s="13">
        <f>IF(WEEKDAY('休日'!$B$3+L$3-1,2)&gt;=6,'休日'!$B$3+L$3-1,IF(ISERROR(MATCH('休日'!$B$3+L$3-1,'休日'!$A$5:$A$32,0)),"","休"))</f>
      </c>
      <c r="M9" s="13" t="str">
        <f>IF(WEEKDAY('休日'!$B$3+M$3-1,2)&gt;=6,'休日'!$B$3+M$3-1,IF(ISERROR(MATCH('休日'!$B$3+M$3-1,'休日'!$A$5:$A$32,0)),"","休"))</f>
        <v>休</v>
      </c>
      <c r="N9" s="13">
        <f>IF(WEEKDAY('休日'!$B$3+N$3-1,2)&gt;=6,'休日'!$B$3+N$3-1,IF(ISERROR(MATCH('休日'!$B$3+N$3-1,'休日'!$A$5:$A$32,0)),"","休"))</f>
        <v>41286</v>
      </c>
      <c r="O9" s="13">
        <f>IF(WEEKDAY('休日'!$B$3+O$3-1,2)&gt;=6,'休日'!$B$3+O$3-1,IF(ISERROR(MATCH('休日'!$B$3+O$3-1,'休日'!$A$5:$A$32,0)),"","休"))</f>
        <v>41287</v>
      </c>
      <c r="P9" s="13">
        <f>IF(WEEKDAY('休日'!$B$3+P$3-1,2)&gt;=6,'休日'!$B$3+P$3-1,IF(ISERROR(MATCH('休日'!$B$3+P$3-1,'休日'!$A$5:$A$32,0)),"","休"))</f>
      </c>
      <c r="Q9" s="13">
        <f>IF(WEEKDAY('休日'!$B$3+Q$3-1,2)&gt;=6,'休日'!$B$3+Q$3-1,IF(ISERROR(MATCH('休日'!$B$3+Q$3-1,'休日'!$A$5:$A$32,0)),"","休"))</f>
      </c>
      <c r="R9" s="13">
        <f>IF(WEEKDAY('休日'!$B$3+R$3-1,2)&gt;=6,'休日'!$B$3+R$3-1,IF(ISERROR(MATCH('休日'!$B$3+R$3-1,'休日'!$A$5:$A$32,0)),"","休"))</f>
      </c>
      <c r="S9" s="107"/>
      <c r="T9" s="107"/>
      <c r="U9" s="14" t="s">
        <v>80</v>
      </c>
      <c r="W9" s="107"/>
    </row>
    <row r="10" spans="1:21" ht="12.75" customHeight="1">
      <c r="A10" s="33"/>
      <c r="B10" s="46"/>
      <c r="C10" s="16"/>
      <c r="D10" s="16"/>
      <c r="E10" s="16"/>
      <c r="F10" s="16"/>
      <c r="G10" s="16"/>
      <c r="H10" s="16"/>
      <c r="I10" s="16"/>
      <c r="J10" s="16"/>
      <c r="K10" s="16"/>
      <c r="L10" s="16"/>
      <c r="M10" s="16"/>
      <c r="N10" s="16"/>
      <c r="O10" s="16"/>
      <c r="P10" s="16"/>
      <c r="Q10" s="16"/>
      <c r="R10" s="16"/>
      <c r="S10" s="107"/>
      <c r="T10" s="107"/>
      <c r="U10" s="18"/>
    </row>
    <row r="11" spans="1:21" ht="12.75" customHeight="1">
      <c r="A11" s="33"/>
      <c r="B11" s="26" t="s">
        <v>25</v>
      </c>
      <c r="C11" s="108"/>
      <c r="D11" s="108"/>
      <c r="E11" s="108"/>
      <c r="F11" s="108"/>
      <c r="G11" s="108"/>
      <c r="H11" s="108"/>
      <c r="I11" s="108"/>
      <c r="J11" s="108"/>
      <c r="K11" s="108"/>
      <c r="L11" s="108"/>
      <c r="M11" s="108"/>
      <c r="N11" s="108"/>
      <c r="O11" s="108"/>
      <c r="P11" s="108"/>
      <c r="Q11" s="108"/>
      <c r="R11" s="108"/>
      <c r="S11" s="115"/>
      <c r="T11" s="115"/>
      <c r="U11" s="19"/>
    </row>
    <row r="12" spans="1:21" ht="12.75" customHeight="1">
      <c r="A12" s="33"/>
      <c r="B12" s="23"/>
      <c r="C12" s="11"/>
      <c r="D12" s="11"/>
      <c r="E12" s="11"/>
      <c r="F12" s="11"/>
      <c r="G12" s="11"/>
      <c r="H12" s="11"/>
      <c r="I12" s="11"/>
      <c r="J12" s="11"/>
      <c r="K12" s="11"/>
      <c r="L12" s="11"/>
      <c r="M12" s="11"/>
      <c r="N12" s="11"/>
      <c r="O12" s="11"/>
      <c r="P12" s="11"/>
      <c r="Q12" s="11"/>
      <c r="R12" s="11"/>
      <c r="S12" s="106"/>
      <c r="T12" s="106"/>
      <c r="U12" s="12"/>
    </row>
    <row r="13" spans="1:21" ht="12.75" customHeight="1">
      <c r="A13" s="33">
        <f>+A9+1</f>
        <v>3</v>
      </c>
      <c r="B13" s="24">
        <f>IF(+INDEX('雇用依頼'!$A:$C,MATCH(+A13,'雇用依頼'!$A:$A,0),2)="","",INDEX('雇用依頼'!$A:$C,MATCH(+A13,'雇用依頼'!$A:$A,0),2))</f>
      </c>
      <c r="C13" s="13" t="str">
        <f>IF(WEEKDAY('休日'!$B$3+C$3-1,2)&gt;=6,'休日'!$B$3+C$3-1,IF(ISERROR(MATCH('休日'!$B$3+C$3-1,'休日'!$A$5:$A$32,0)),"","休"))</f>
        <v>休</v>
      </c>
      <c r="D13" s="13" t="str">
        <f>IF(WEEKDAY('休日'!$B$3+D$3-1,2)&gt;=6,'休日'!$B$3+D$3-1,IF(ISERROR(MATCH('休日'!$B$3+D$3-1,'休日'!$A$5:$A$32,0)),"","休"))</f>
        <v>休</v>
      </c>
      <c r="E13" s="13">
        <f>IF(WEEKDAY('休日'!$B$3+E$3-1,2)&gt;=6,'休日'!$B$3+E$3-1,IF(ISERROR(MATCH('休日'!$B$3+E$3-1,'休日'!$A$5:$A$32,0)),"","休"))</f>
      </c>
      <c r="F13" s="13">
        <f>IF(WEEKDAY('休日'!$B$3+F$3-1,2)&gt;=6,'休日'!$B$3+F$3-1,IF(ISERROR(MATCH('休日'!$B$3+F$3-1,'休日'!$A$5:$A$32,0)),"","休"))</f>
      </c>
      <c r="G13" s="13">
        <f>IF(WEEKDAY('休日'!$B$3+G$3-1,2)&gt;=6,'休日'!$B$3+G$3-1,IF(ISERROR(MATCH('休日'!$B$3+G$3-1,'休日'!$A$5:$A$32,0)),"","休"))</f>
        <v>41279</v>
      </c>
      <c r="H13" s="13">
        <f>IF(WEEKDAY('休日'!$B$3+H$3-1,2)&gt;=6,'休日'!$B$3+H$3-1,IF(ISERROR(MATCH('休日'!$B$3+H$3-1,'休日'!$A$5:$A$32,0)),"","休"))</f>
        <v>41280</v>
      </c>
      <c r="I13" s="13">
        <f>IF(WEEKDAY('休日'!$B$3+I$3-1,2)&gt;=6,'休日'!$B$3+I$3-1,IF(ISERROR(MATCH('休日'!$B$3+I$3-1,'休日'!$A$5:$A$32,0)),"","休"))</f>
      </c>
      <c r="J13" s="13">
        <f>IF(WEEKDAY('休日'!$B$3+J$3-1,2)&gt;=6,'休日'!$B$3+J$3-1,IF(ISERROR(MATCH('休日'!$B$3+J$3-1,'休日'!$A$5:$A$32,0)),"","休"))</f>
      </c>
      <c r="K13" s="13">
        <f>IF(WEEKDAY('休日'!$B$3+K$3-1,2)&gt;=6,'休日'!$B$3+K$3-1,IF(ISERROR(MATCH('休日'!$B$3+K$3-1,'休日'!$A$5:$A$32,0)),"","休"))</f>
      </c>
      <c r="L13" s="13">
        <f>IF(WEEKDAY('休日'!$B$3+L$3-1,2)&gt;=6,'休日'!$B$3+L$3-1,IF(ISERROR(MATCH('休日'!$B$3+L$3-1,'休日'!$A$5:$A$32,0)),"","休"))</f>
      </c>
      <c r="M13" s="13" t="str">
        <f>IF(WEEKDAY('休日'!$B$3+M$3-1,2)&gt;=6,'休日'!$B$3+M$3-1,IF(ISERROR(MATCH('休日'!$B$3+M$3-1,'休日'!$A$5:$A$32,0)),"","休"))</f>
        <v>休</v>
      </c>
      <c r="N13" s="13">
        <f>IF(WEEKDAY('休日'!$B$3+N$3-1,2)&gt;=6,'休日'!$B$3+N$3-1,IF(ISERROR(MATCH('休日'!$B$3+N$3-1,'休日'!$A$5:$A$32,0)),"","休"))</f>
        <v>41286</v>
      </c>
      <c r="O13" s="13">
        <f>IF(WEEKDAY('休日'!$B$3+O$3-1,2)&gt;=6,'休日'!$B$3+O$3-1,IF(ISERROR(MATCH('休日'!$B$3+O$3-1,'休日'!$A$5:$A$32,0)),"","休"))</f>
        <v>41287</v>
      </c>
      <c r="P13" s="13">
        <f>IF(WEEKDAY('休日'!$B$3+P$3-1,2)&gt;=6,'休日'!$B$3+P$3-1,IF(ISERROR(MATCH('休日'!$B$3+P$3-1,'休日'!$A$5:$A$32,0)),"","休"))</f>
      </c>
      <c r="Q13" s="13">
        <f>IF(WEEKDAY('休日'!$B$3+Q$3-1,2)&gt;=6,'休日'!$B$3+Q$3-1,IF(ISERROR(MATCH('休日'!$B$3+Q$3-1,'休日'!$A$5:$A$32,0)),"","休"))</f>
      </c>
      <c r="R13" s="13">
        <f>IF(WEEKDAY('休日'!$B$3+R$3-1,2)&gt;=6,'休日'!$B$3+R$3-1,IF(ISERROR(MATCH('休日'!$B$3+R$3-1,'休日'!$A$5:$A$32,0)),"","休"))</f>
      </c>
      <c r="S13" s="107"/>
      <c r="T13" s="107"/>
      <c r="U13" s="14" t="s">
        <v>80</v>
      </c>
    </row>
    <row r="14" spans="1:21" ht="12.75" customHeight="1">
      <c r="A14" s="33"/>
      <c r="B14" s="25"/>
      <c r="C14" s="16"/>
      <c r="D14" s="16"/>
      <c r="E14" s="16"/>
      <c r="F14" s="16"/>
      <c r="G14" s="16"/>
      <c r="H14" s="16"/>
      <c r="I14" s="16"/>
      <c r="J14" s="16"/>
      <c r="K14" s="16"/>
      <c r="L14" s="16"/>
      <c r="M14" s="16"/>
      <c r="N14" s="16"/>
      <c r="O14" s="16"/>
      <c r="P14" s="16"/>
      <c r="Q14" s="16"/>
      <c r="R14" s="16"/>
      <c r="S14" s="107"/>
      <c r="T14" s="107"/>
      <c r="U14" s="18"/>
    </row>
    <row r="15" spans="1:21" ht="12.75" customHeight="1">
      <c r="A15" s="33"/>
      <c r="B15" s="26" t="s">
        <v>25</v>
      </c>
      <c r="C15" s="108"/>
      <c r="D15" s="108"/>
      <c r="E15" s="108"/>
      <c r="F15" s="108"/>
      <c r="G15" s="108"/>
      <c r="H15" s="108"/>
      <c r="I15" s="108"/>
      <c r="J15" s="108"/>
      <c r="K15" s="108"/>
      <c r="L15" s="108"/>
      <c r="M15" s="108"/>
      <c r="N15" s="108"/>
      <c r="O15" s="108"/>
      <c r="P15" s="108"/>
      <c r="Q15" s="108"/>
      <c r="R15" s="108"/>
      <c r="S15" s="115"/>
      <c r="T15" s="115"/>
      <c r="U15" s="19"/>
    </row>
    <row r="16" spans="1:21" ht="12.75" customHeight="1">
      <c r="A16" s="33"/>
      <c r="B16" s="23"/>
      <c r="C16" s="11"/>
      <c r="D16" s="11"/>
      <c r="E16" s="11"/>
      <c r="F16" s="11"/>
      <c r="G16" s="11"/>
      <c r="H16" s="11"/>
      <c r="I16" s="11"/>
      <c r="J16" s="11"/>
      <c r="K16" s="11"/>
      <c r="L16" s="11"/>
      <c r="M16" s="11"/>
      <c r="N16" s="11"/>
      <c r="O16" s="11"/>
      <c r="P16" s="11"/>
      <c r="Q16" s="11"/>
      <c r="R16" s="11"/>
      <c r="S16" s="106"/>
      <c r="T16" s="106"/>
      <c r="U16" s="12"/>
    </row>
    <row r="17" spans="1:21" ht="12.75" customHeight="1">
      <c r="A17" s="33">
        <f>+A13+1</f>
        <v>4</v>
      </c>
      <c r="B17" s="24">
        <f>IF(+INDEX('雇用依頼'!$A:$C,MATCH(+A17,'雇用依頼'!$A:$A,0),2)="","",INDEX('雇用依頼'!$A:$C,MATCH(+A17,'雇用依頼'!$A:$A,0),2))</f>
      </c>
      <c r="C17" s="13" t="str">
        <f>IF(WEEKDAY('休日'!$B$3+C$3-1,2)&gt;=6,'休日'!$B$3+C$3-1,IF(ISERROR(MATCH('休日'!$B$3+C$3-1,'休日'!$A$5:$A$32,0)),"","休"))</f>
        <v>休</v>
      </c>
      <c r="D17" s="13" t="str">
        <f>IF(WEEKDAY('休日'!$B$3+D$3-1,2)&gt;=6,'休日'!$B$3+D$3-1,IF(ISERROR(MATCH('休日'!$B$3+D$3-1,'休日'!$A$5:$A$32,0)),"","休"))</f>
        <v>休</v>
      </c>
      <c r="E17" s="13">
        <f>IF(WEEKDAY('休日'!$B$3+E$3-1,2)&gt;=6,'休日'!$B$3+E$3-1,IF(ISERROR(MATCH('休日'!$B$3+E$3-1,'休日'!$A$5:$A$32,0)),"","休"))</f>
      </c>
      <c r="F17" s="13">
        <f>IF(WEEKDAY('休日'!$B$3+F$3-1,2)&gt;=6,'休日'!$B$3+F$3-1,IF(ISERROR(MATCH('休日'!$B$3+F$3-1,'休日'!$A$5:$A$32,0)),"","休"))</f>
      </c>
      <c r="G17" s="13">
        <f>IF(WEEKDAY('休日'!$B$3+G$3-1,2)&gt;=6,'休日'!$B$3+G$3-1,IF(ISERROR(MATCH('休日'!$B$3+G$3-1,'休日'!$A$5:$A$32,0)),"","休"))</f>
        <v>41279</v>
      </c>
      <c r="H17" s="13">
        <f>IF(WEEKDAY('休日'!$B$3+H$3-1,2)&gt;=6,'休日'!$B$3+H$3-1,IF(ISERROR(MATCH('休日'!$B$3+H$3-1,'休日'!$A$5:$A$32,0)),"","休"))</f>
        <v>41280</v>
      </c>
      <c r="I17" s="13">
        <f>IF(WEEKDAY('休日'!$B$3+I$3-1,2)&gt;=6,'休日'!$B$3+I$3-1,IF(ISERROR(MATCH('休日'!$B$3+I$3-1,'休日'!$A$5:$A$32,0)),"","休"))</f>
      </c>
      <c r="J17" s="13">
        <f>IF(WEEKDAY('休日'!$B$3+J$3-1,2)&gt;=6,'休日'!$B$3+J$3-1,IF(ISERROR(MATCH('休日'!$B$3+J$3-1,'休日'!$A$5:$A$32,0)),"","休"))</f>
      </c>
      <c r="K17" s="13">
        <f>IF(WEEKDAY('休日'!$B$3+K$3-1,2)&gt;=6,'休日'!$B$3+K$3-1,IF(ISERROR(MATCH('休日'!$B$3+K$3-1,'休日'!$A$5:$A$32,0)),"","休"))</f>
      </c>
      <c r="L17" s="13">
        <f>IF(WEEKDAY('休日'!$B$3+L$3-1,2)&gt;=6,'休日'!$B$3+L$3-1,IF(ISERROR(MATCH('休日'!$B$3+L$3-1,'休日'!$A$5:$A$32,0)),"","休"))</f>
      </c>
      <c r="M17" s="13" t="str">
        <f>IF(WEEKDAY('休日'!$B$3+M$3-1,2)&gt;=6,'休日'!$B$3+M$3-1,IF(ISERROR(MATCH('休日'!$B$3+M$3-1,'休日'!$A$5:$A$32,0)),"","休"))</f>
        <v>休</v>
      </c>
      <c r="N17" s="13">
        <f>IF(WEEKDAY('休日'!$B$3+N$3-1,2)&gt;=6,'休日'!$B$3+N$3-1,IF(ISERROR(MATCH('休日'!$B$3+N$3-1,'休日'!$A$5:$A$32,0)),"","休"))</f>
        <v>41286</v>
      </c>
      <c r="O17" s="13">
        <f>IF(WEEKDAY('休日'!$B$3+O$3-1,2)&gt;=6,'休日'!$B$3+O$3-1,IF(ISERROR(MATCH('休日'!$B$3+O$3-1,'休日'!$A$5:$A$32,0)),"","休"))</f>
        <v>41287</v>
      </c>
      <c r="P17" s="13">
        <f>IF(WEEKDAY('休日'!$B$3+P$3-1,2)&gt;=6,'休日'!$B$3+P$3-1,IF(ISERROR(MATCH('休日'!$B$3+P$3-1,'休日'!$A$5:$A$32,0)),"","休"))</f>
      </c>
      <c r="Q17" s="13">
        <f>IF(WEEKDAY('休日'!$B$3+Q$3-1,2)&gt;=6,'休日'!$B$3+Q$3-1,IF(ISERROR(MATCH('休日'!$B$3+Q$3-1,'休日'!$A$5:$A$32,0)),"","休"))</f>
      </c>
      <c r="R17" s="13">
        <f>IF(WEEKDAY('休日'!$B$3+R$3-1,2)&gt;=6,'休日'!$B$3+R$3-1,IF(ISERROR(MATCH('休日'!$B$3+R$3-1,'休日'!$A$5:$A$32,0)),"","休"))</f>
      </c>
      <c r="S17" s="107"/>
      <c r="T17" s="107"/>
      <c r="U17" s="14" t="s">
        <v>80</v>
      </c>
    </row>
    <row r="18" spans="1:21" ht="12.75" customHeight="1">
      <c r="A18" s="33"/>
      <c r="B18" s="25"/>
      <c r="C18" s="16"/>
      <c r="D18" s="16"/>
      <c r="E18" s="16"/>
      <c r="F18" s="16"/>
      <c r="G18" s="16"/>
      <c r="H18" s="16"/>
      <c r="I18" s="16"/>
      <c r="J18" s="16"/>
      <c r="K18" s="16"/>
      <c r="L18" s="16"/>
      <c r="M18" s="16"/>
      <c r="N18" s="16"/>
      <c r="O18" s="16"/>
      <c r="P18" s="16"/>
      <c r="Q18" s="16"/>
      <c r="R18" s="16"/>
      <c r="S18" s="107"/>
      <c r="T18" s="107"/>
      <c r="U18" s="18"/>
    </row>
    <row r="19" spans="1:21" ht="12.75" customHeight="1">
      <c r="A19" s="33"/>
      <c r="B19" s="26" t="s">
        <v>25</v>
      </c>
      <c r="C19" s="108"/>
      <c r="D19" s="108"/>
      <c r="E19" s="108"/>
      <c r="F19" s="108"/>
      <c r="G19" s="108"/>
      <c r="H19" s="108"/>
      <c r="I19" s="108"/>
      <c r="J19" s="108"/>
      <c r="K19" s="108"/>
      <c r="L19" s="108"/>
      <c r="M19" s="108"/>
      <c r="N19" s="108"/>
      <c r="O19" s="108"/>
      <c r="P19" s="108"/>
      <c r="Q19" s="108"/>
      <c r="R19" s="108"/>
      <c r="S19" s="115"/>
      <c r="T19" s="115"/>
      <c r="U19" s="19"/>
    </row>
    <row r="20" spans="1:21" ht="12.75" customHeight="1">
      <c r="A20" s="33"/>
      <c r="B20" s="21"/>
      <c r="C20" s="5"/>
      <c r="D20" s="5"/>
      <c r="E20" s="5"/>
      <c r="F20" s="5"/>
      <c r="G20" s="5"/>
      <c r="H20" s="5"/>
      <c r="I20" s="5"/>
      <c r="J20" s="5"/>
      <c r="K20" s="5"/>
      <c r="L20" s="5"/>
      <c r="M20" s="5"/>
      <c r="N20" s="5"/>
      <c r="O20" s="5"/>
      <c r="P20" s="5"/>
      <c r="Q20" s="5"/>
      <c r="R20" s="5"/>
      <c r="S20" s="116"/>
      <c r="T20" s="116"/>
      <c r="U20" s="44"/>
    </row>
    <row r="21" spans="1:21" ht="27" customHeight="1">
      <c r="A21" s="33"/>
      <c r="B21" s="22" t="s">
        <v>4</v>
      </c>
      <c r="C21" s="7">
        <v>17</v>
      </c>
      <c r="D21" s="7">
        <v>18</v>
      </c>
      <c r="E21" s="7">
        <v>19</v>
      </c>
      <c r="F21" s="7">
        <v>20</v>
      </c>
      <c r="G21" s="7">
        <v>21</v>
      </c>
      <c r="H21" s="7">
        <v>22</v>
      </c>
      <c r="I21" s="7">
        <v>23</v>
      </c>
      <c r="J21" s="7">
        <v>24</v>
      </c>
      <c r="K21" s="7">
        <v>25</v>
      </c>
      <c r="L21" s="7">
        <v>26</v>
      </c>
      <c r="M21" s="7">
        <v>27</v>
      </c>
      <c r="N21" s="7">
        <v>28</v>
      </c>
      <c r="O21" s="7">
        <v>29</v>
      </c>
      <c r="P21" s="7">
        <v>30</v>
      </c>
      <c r="Q21" s="7">
        <v>31</v>
      </c>
      <c r="R21" s="49" t="s">
        <v>6</v>
      </c>
      <c r="S21" s="117"/>
      <c r="T21" s="117"/>
      <c r="U21" s="8"/>
    </row>
    <row r="22" spans="1:21" ht="12.75" customHeight="1">
      <c r="A22" s="33"/>
      <c r="B22" s="23"/>
      <c r="C22" s="11"/>
      <c r="D22" s="17"/>
      <c r="E22" s="17"/>
      <c r="F22" s="17"/>
      <c r="G22" s="17"/>
      <c r="H22" s="17"/>
      <c r="I22" s="17"/>
      <c r="J22" s="17"/>
      <c r="K22" s="17"/>
      <c r="L22" s="17"/>
      <c r="M22" s="11"/>
      <c r="N22" s="11"/>
      <c r="O22" s="11"/>
      <c r="P22" s="11"/>
      <c r="Q22" s="11"/>
      <c r="R22" s="11"/>
      <c r="S22" s="107"/>
      <c r="T22" s="107"/>
      <c r="U22" s="14"/>
    </row>
    <row r="23" spans="1:21" ht="12.75" customHeight="1">
      <c r="A23" s="33"/>
      <c r="B23" s="24" t="str">
        <f>+B5</f>
        <v>鳥大　一郎</v>
      </c>
      <c r="C23" s="13">
        <f>IF(WEEKDAY('休日'!$B$3+C$21-1,2)&gt;=6,'休日'!$B$3+C$21-1,IF(ISERROR(MATCH('休日'!$B$3+C$21-1,'休日'!$A$5:$A$32,0)),"","休"))</f>
      </c>
      <c r="D23" s="13">
        <f>IF(WEEKDAY('休日'!$B$3+D$21-1,2)&gt;=6,'休日'!$B$3+D$21-1,IF(ISERROR(MATCH('休日'!$B$3+D$21-1,'休日'!$A$5:$A$32,0)),"","休"))</f>
      </c>
      <c r="E23" s="13">
        <f>IF(WEEKDAY('休日'!$B$3+E$21-1,2)&gt;=6,'休日'!$B$3+E$21-1,IF(ISERROR(MATCH('休日'!$B$3+E$21-1,'休日'!$A$5:$A$32,0)),"","休"))</f>
        <v>41293</v>
      </c>
      <c r="F23" s="13">
        <f>IF(WEEKDAY('休日'!$B$3+F$21-1,2)&gt;=6,'休日'!$B$3+F$21-1,IF(ISERROR(MATCH('休日'!$B$3+F$21-1,'休日'!$A$5:$A$32,0)),"","休"))</f>
        <v>41294</v>
      </c>
      <c r="G23" s="13">
        <f>IF(WEEKDAY('休日'!$B$3+G$21-1,2)&gt;=6,'休日'!$B$3+G$21-1,IF(ISERROR(MATCH('休日'!$B$3+G$21-1,'休日'!$A$5:$A$32,0)),"","休"))</f>
      </c>
      <c r="H23" s="13">
        <f>IF(WEEKDAY('休日'!$B$3+H$21-1,2)&gt;=6,'休日'!$B$3+H$21-1,IF(ISERROR(MATCH('休日'!$B$3+H$21-1,'休日'!$A$5:$A$32,0)),"","休"))</f>
      </c>
      <c r="I23" s="13">
        <f>IF(WEEKDAY('休日'!$B$3+I$21-1,2)&gt;=6,'休日'!$B$3+I$21-1,IF(ISERROR(MATCH('休日'!$B$3+I$21-1,'休日'!$A$5:$A$32,0)),"","休"))</f>
      </c>
      <c r="J23" s="13">
        <f>IF(WEEKDAY('休日'!$B$3+J$21-1,2)&gt;=6,'休日'!$B$3+J$21-1,IF(ISERROR(MATCH('休日'!$B$3+J$21-1,'休日'!$A$5:$A$32,0)),"","休"))</f>
      </c>
      <c r="K23" s="13">
        <f>IF(WEEKDAY('休日'!$B$3+K$21-1,2)&gt;=6,'休日'!$B$3+K$21-1,IF(ISERROR(MATCH('休日'!$B$3+K$21-1,'休日'!$A$5:$A$32,0)),"","休"))</f>
      </c>
      <c r="L23" s="13">
        <f>IF(WEEKDAY('休日'!$B$3+L$21-1,2)&gt;=6,'休日'!$B$3+L$21-1,IF(ISERROR(MATCH('休日'!$B$3+L$21-1,'休日'!$A$5:$A$32,0)),"","休"))</f>
        <v>41300</v>
      </c>
      <c r="M23" s="13">
        <f>IF(WEEKDAY('休日'!$B$3+M$21-1,2)&gt;=6,'休日'!$B$3+M$21-1,IF(ISERROR(MATCH('休日'!$B$3+M$21-1,'休日'!$A$5:$A$32,0)),"","休"))</f>
        <v>41301</v>
      </c>
      <c r="N23" s="13">
        <f>IF(WEEKDAY('休日'!$B$3+N$21-1,2)&gt;=6,'休日'!$B$3+N$21-1,IF(ISERROR(MATCH('休日'!$B$3+N$21-1,'休日'!$A$5:$A$32,0)),"","休"))</f>
      </c>
      <c r="O23" s="13">
        <f>IF(WEEKDAY('休日'!$B$3+O$21-1,2)&gt;=6,'休日'!$B$3+O$21-1,IF(ISERROR(MATCH('休日'!$B$3+O$21-1,'休日'!$A$5:$A$32,0)),"","休"))</f>
      </c>
      <c r="P23" s="13">
        <f>IF(WEEKDAY('休日'!$B$3+P$21-1,2)&gt;=6,'休日'!$B$3+P$21-1,IF(ISERROR(MATCH('休日'!$B$3+P$21-1,'休日'!$A$5:$A$32,0)),"","休"))</f>
      </c>
      <c r="Q23" s="13">
        <f>IF(WEEKDAY('休日'!$B$3+Q$21-1,2)&gt;=6,'休日'!$B$3+Q$21-1,IF(ISERROR(MATCH('休日'!$B$3+Q$21-1,'休日'!$A$5:$A$32,0)),"","休"))</f>
      </c>
      <c r="R23" s="13"/>
      <c r="S23" s="107"/>
      <c r="T23" s="107"/>
      <c r="U23" s="14"/>
    </row>
    <row r="24" spans="1:22" ht="12.75" customHeight="1">
      <c r="A24" s="33"/>
      <c r="B24" s="46"/>
      <c r="C24" s="16"/>
      <c r="D24" s="16"/>
      <c r="E24" s="16"/>
      <c r="F24" s="16"/>
      <c r="G24" s="16"/>
      <c r="H24" s="16"/>
      <c r="I24" s="16"/>
      <c r="J24" s="16"/>
      <c r="K24" s="16"/>
      <c r="L24" s="16"/>
      <c r="M24" s="16"/>
      <c r="N24" s="16"/>
      <c r="O24" s="16"/>
      <c r="P24" s="16"/>
      <c r="Q24" s="16"/>
      <c r="R24" s="16"/>
      <c r="S24" s="107"/>
      <c r="T24" s="107"/>
      <c r="U24" s="18"/>
      <c r="V24" t="s">
        <v>95</v>
      </c>
    </row>
    <row r="25" spans="1:22" ht="12.75" customHeight="1">
      <c r="A25" s="33"/>
      <c r="B25" s="26" t="s">
        <v>25</v>
      </c>
      <c r="C25" s="48"/>
      <c r="D25" s="48"/>
      <c r="E25" s="48"/>
      <c r="F25" s="48">
        <v>6</v>
      </c>
      <c r="G25" s="48"/>
      <c r="H25" s="48"/>
      <c r="I25" s="48"/>
      <c r="J25" s="48"/>
      <c r="K25" s="48"/>
      <c r="L25" s="48"/>
      <c r="M25" s="48">
        <v>7</v>
      </c>
      <c r="N25" s="48"/>
      <c r="O25" s="48"/>
      <c r="P25" s="48"/>
      <c r="Q25" s="48"/>
      <c r="R25" s="48">
        <f>SUM(C7:R7)+SUM(C25:Q25)</f>
        <v>19</v>
      </c>
      <c r="S25" s="115"/>
      <c r="T25" s="115"/>
      <c r="U25" s="19"/>
      <c r="V25" t="s">
        <v>109</v>
      </c>
    </row>
    <row r="26" spans="1:21" ht="12.75" customHeight="1">
      <c r="A26" s="33"/>
      <c r="B26" s="27"/>
      <c r="C26" s="11"/>
      <c r="D26" s="17"/>
      <c r="E26" s="17"/>
      <c r="F26" s="17"/>
      <c r="G26" s="17"/>
      <c r="H26" s="17"/>
      <c r="I26" s="17"/>
      <c r="J26" s="17"/>
      <c r="K26" s="17"/>
      <c r="L26" s="17"/>
      <c r="M26" s="11"/>
      <c r="N26" s="11"/>
      <c r="O26" s="11"/>
      <c r="P26" s="11"/>
      <c r="Q26" s="11"/>
      <c r="R26" s="11"/>
      <c r="S26" s="106"/>
      <c r="T26" s="106"/>
      <c r="U26" s="12"/>
    </row>
    <row r="27" spans="1:21" ht="12.75" customHeight="1">
      <c r="A27" s="33"/>
      <c r="B27" s="24" t="str">
        <f>+B9</f>
        <v>工学　二郎</v>
      </c>
      <c r="C27" s="13">
        <f>IF(WEEKDAY('休日'!$B$3+C$21-1,2)&gt;=6,'休日'!$B$3+C$21-1,IF(ISERROR(MATCH('休日'!$B$3+C$21-1,'休日'!$A$5:$A$32,0)),"","休"))</f>
      </c>
      <c r="D27" s="13">
        <f>IF(WEEKDAY('休日'!$B$3+D$21-1,2)&gt;=6,'休日'!$B$3+D$21-1,IF(ISERROR(MATCH('休日'!$B$3+D$21-1,'休日'!$A$5:$A$32,0)),"","休"))</f>
      </c>
      <c r="E27" s="13">
        <f>IF(WEEKDAY('休日'!$B$3+E$21-1,2)&gt;=6,'休日'!$B$3+E$21-1,IF(ISERROR(MATCH('休日'!$B$3+E$21-1,'休日'!$A$5:$A$32,0)),"","休"))</f>
        <v>41293</v>
      </c>
      <c r="F27" s="13">
        <f>IF(WEEKDAY('休日'!$B$3+F$21-1,2)&gt;=6,'休日'!$B$3+F$21-1,IF(ISERROR(MATCH('休日'!$B$3+F$21-1,'休日'!$A$5:$A$32,0)),"","休"))</f>
        <v>41294</v>
      </c>
      <c r="G27" s="13">
        <f>IF(WEEKDAY('休日'!$B$3+G$21-1,2)&gt;=6,'休日'!$B$3+G$21-1,IF(ISERROR(MATCH('休日'!$B$3+G$21-1,'休日'!$A$5:$A$32,0)),"","休"))</f>
      </c>
      <c r="H27" s="13">
        <f>IF(WEEKDAY('休日'!$B$3+H$21-1,2)&gt;=6,'休日'!$B$3+H$21-1,IF(ISERROR(MATCH('休日'!$B$3+H$21-1,'休日'!$A$5:$A$32,0)),"","休"))</f>
      </c>
      <c r="I27" s="13">
        <f>IF(WEEKDAY('休日'!$B$3+I$21-1,2)&gt;=6,'休日'!$B$3+I$21-1,IF(ISERROR(MATCH('休日'!$B$3+I$21-1,'休日'!$A$5:$A$32,0)),"","休"))</f>
      </c>
      <c r="J27" s="13">
        <f>IF(WEEKDAY('休日'!$B$3+J$21-1,2)&gt;=6,'休日'!$B$3+J$21-1,IF(ISERROR(MATCH('休日'!$B$3+J$21-1,'休日'!$A$5:$A$32,0)),"","休"))</f>
      </c>
      <c r="K27" s="13">
        <f>IF(WEEKDAY('休日'!$B$3+K$21-1,2)&gt;=6,'休日'!$B$3+K$21-1,IF(ISERROR(MATCH('休日'!$B$3+K$21-1,'休日'!$A$5:$A$32,0)),"","休"))</f>
      </c>
      <c r="L27" s="13">
        <f>IF(WEEKDAY('休日'!$B$3+L$21-1,2)&gt;=6,'休日'!$B$3+L$21-1,IF(ISERROR(MATCH('休日'!$B$3+L$21-1,'休日'!$A$5:$A$32,0)),"","休"))</f>
        <v>41300</v>
      </c>
      <c r="M27" s="13">
        <f>IF(WEEKDAY('休日'!$B$3+M$21-1,2)&gt;=6,'休日'!$B$3+M$21-1,IF(ISERROR(MATCH('休日'!$B$3+M$21-1,'休日'!$A$5:$A$32,0)),"","休"))</f>
        <v>41301</v>
      </c>
      <c r="N27" s="13">
        <f>IF(WEEKDAY('休日'!$B$3+N$21-1,2)&gt;=6,'休日'!$B$3+N$21-1,IF(ISERROR(MATCH('休日'!$B$3+N$21-1,'休日'!$A$5:$A$32,0)),"","休"))</f>
      </c>
      <c r="O27" s="13">
        <f>IF(WEEKDAY('休日'!$B$3+O$21-1,2)&gt;=6,'休日'!$B$3+O$21-1,IF(ISERROR(MATCH('休日'!$B$3+O$21-1,'休日'!$A$5:$A$32,0)),"","休"))</f>
      </c>
      <c r="P27" s="13">
        <f>IF(WEEKDAY('休日'!$B$3+P$21-1,2)&gt;=6,'休日'!$B$3+P$21-1,IF(ISERROR(MATCH('休日'!$B$3+P$21-1,'休日'!$A$5:$A$32,0)),"","休"))</f>
      </c>
      <c r="Q27" s="13">
        <f>IF(WEEKDAY('休日'!$B$3+Q$21-1,2)&gt;=6,'休日'!$B$3+Q$21-1,IF(ISERROR(MATCH('休日'!$B$3+Q$21-1,'休日'!$A$5:$A$32,0)),"","休"))</f>
      </c>
      <c r="R27" s="13"/>
      <c r="S27" s="107"/>
      <c r="T27" s="107"/>
      <c r="U27" s="14"/>
    </row>
    <row r="28" spans="1:21" ht="12.75" customHeight="1">
      <c r="A28" s="33"/>
      <c r="B28" s="28"/>
      <c r="C28" s="16"/>
      <c r="D28" s="16"/>
      <c r="E28" s="16"/>
      <c r="F28" s="16"/>
      <c r="G28" s="16"/>
      <c r="H28" s="16"/>
      <c r="I28" s="16"/>
      <c r="J28" s="16"/>
      <c r="K28" s="16"/>
      <c r="L28" s="16"/>
      <c r="M28" s="16"/>
      <c r="N28" s="16"/>
      <c r="O28" s="16"/>
      <c r="P28" s="16"/>
      <c r="Q28" s="16"/>
      <c r="R28" s="16"/>
      <c r="S28" s="107"/>
      <c r="T28" s="107"/>
      <c r="U28" s="18"/>
    </row>
    <row r="29" spans="1:21" ht="12.75" customHeight="1">
      <c r="A29" s="33"/>
      <c r="B29" s="26" t="s">
        <v>25</v>
      </c>
      <c r="C29" s="48"/>
      <c r="D29" s="48"/>
      <c r="E29" s="48"/>
      <c r="F29" s="48"/>
      <c r="G29" s="48"/>
      <c r="H29" s="48"/>
      <c r="I29" s="48"/>
      <c r="J29" s="48"/>
      <c r="K29" s="48"/>
      <c r="L29" s="48"/>
      <c r="M29" s="48"/>
      <c r="N29" s="48"/>
      <c r="O29" s="48"/>
      <c r="P29" s="48"/>
      <c r="Q29" s="48"/>
      <c r="R29" s="48">
        <f>SUM(C11:R11)+SUM(C29:Q29)</f>
        <v>0</v>
      </c>
      <c r="S29" s="115"/>
      <c r="T29" s="115"/>
      <c r="U29" s="19"/>
    </row>
    <row r="30" spans="1:21" ht="12.75" customHeight="1">
      <c r="A30" s="33"/>
      <c r="B30" s="23"/>
      <c r="C30" s="11"/>
      <c r="D30" s="17"/>
      <c r="E30" s="17"/>
      <c r="F30" s="17"/>
      <c r="G30" s="17"/>
      <c r="H30" s="17"/>
      <c r="I30" s="17"/>
      <c r="J30" s="17"/>
      <c r="K30" s="17"/>
      <c r="L30" s="17"/>
      <c r="M30" s="11"/>
      <c r="N30" s="11"/>
      <c r="O30" s="11"/>
      <c r="P30" s="11"/>
      <c r="Q30" s="11"/>
      <c r="R30" s="11"/>
      <c r="S30" s="106"/>
      <c r="T30" s="106"/>
      <c r="U30" s="12"/>
    </row>
    <row r="31" spans="1:21" ht="12.75" customHeight="1">
      <c r="A31" s="33"/>
      <c r="B31" s="24">
        <f>+B13</f>
      </c>
      <c r="C31" s="13">
        <f>IF(WEEKDAY('休日'!$B$3+C$21-1,2)&gt;=6,'休日'!$B$3+C$21-1,IF(ISERROR(MATCH('休日'!$B$3+C$21-1,'休日'!$A$5:$A$32,0)),"","休"))</f>
      </c>
      <c r="D31" s="13">
        <f>IF(WEEKDAY('休日'!$B$3+D$21-1,2)&gt;=6,'休日'!$B$3+D$21-1,IF(ISERROR(MATCH('休日'!$B$3+D$21-1,'休日'!$A$5:$A$32,0)),"","休"))</f>
      </c>
      <c r="E31" s="13">
        <f>IF(WEEKDAY('休日'!$B$3+E$21-1,2)&gt;=6,'休日'!$B$3+E$21-1,IF(ISERROR(MATCH('休日'!$B$3+E$21-1,'休日'!$A$5:$A$32,0)),"","休"))</f>
        <v>41293</v>
      </c>
      <c r="F31" s="13">
        <f>IF(WEEKDAY('休日'!$B$3+F$21-1,2)&gt;=6,'休日'!$B$3+F$21-1,IF(ISERROR(MATCH('休日'!$B$3+F$21-1,'休日'!$A$5:$A$32,0)),"","休"))</f>
        <v>41294</v>
      </c>
      <c r="G31" s="13">
        <f>IF(WEEKDAY('休日'!$B$3+G$21-1,2)&gt;=6,'休日'!$B$3+G$21-1,IF(ISERROR(MATCH('休日'!$B$3+G$21-1,'休日'!$A$5:$A$32,0)),"","休"))</f>
      </c>
      <c r="H31" s="13">
        <f>IF(WEEKDAY('休日'!$B$3+H$21-1,2)&gt;=6,'休日'!$B$3+H$21-1,IF(ISERROR(MATCH('休日'!$B$3+H$21-1,'休日'!$A$5:$A$32,0)),"","休"))</f>
      </c>
      <c r="I31" s="13">
        <f>IF(WEEKDAY('休日'!$B$3+I$21-1,2)&gt;=6,'休日'!$B$3+I$21-1,IF(ISERROR(MATCH('休日'!$B$3+I$21-1,'休日'!$A$5:$A$32,0)),"","休"))</f>
      </c>
      <c r="J31" s="13">
        <f>IF(WEEKDAY('休日'!$B$3+J$21-1,2)&gt;=6,'休日'!$B$3+J$21-1,IF(ISERROR(MATCH('休日'!$B$3+J$21-1,'休日'!$A$5:$A$32,0)),"","休"))</f>
      </c>
      <c r="K31" s="13">
        <f>IF(WEEKDAY('休日'!$B$3+K$21-1,2)&gt;=6,'休日'!$B$3+K$21-1,IF(ISERROR(MATCH('休日'!$B$3+K$21-1,'休日'!$A$5:$A$32,0)),"","休"))</f>
      </c>
      <c r="L31" s="13">
        <f>IF(WEEKDAY('休日'!$B$3+L$21-1,2)&gt;=6,'休日'!$B$3+L$21-1,IF(ISERROR(MATCH('休日'!$B$3+L$21-1,'休日'!$A$5:$A$32,0)),"","休"))</f>
        <v>41300</v>
      </c>
      <c r="M31" s="13">
        <f>IF(WEEKDAY('休日'!$B$3+M$21-1,2)&gt;=6,'休日'!$B$3+M$21-1,IF(ISERROR(MATCH('休日'!$B$3+M$21-1,'休日'!$A$5:$A$32,0)),"","休"))</f>
        <v>41301</v>
      </c>
      <c r="N31" s="13">
        <f>IF(WEEKDAY('休日'!$B$3+N$21-1,2)&gt;=6,'休日'!$B$3+N$21-1,IF(ISERROR(MATCH('休日'!$B$3+N$21-1,'休日'!$A$5:$A$32,0)),"","休"))</f>
      </c>
      <c r="O31" s="13">
        <f>IF(WEEKDAY('休日'!$B$3+O$21-1,2)&gt;=6,'休日'!$B$3+O$21-1,IF(ISERROR(MATCH('休日'!$B$3+O$21-1,'休日'!$A$5:$A$32,0)),"","休"))</f>
      </c>
      <c r="P31" s="13">
        <f>IF(WEEKDAY('休日'!$B$3+P$21-1,2)&gt;=6,'休日'!$B$3+P$21-1,IF(ISERROR(MATCH('休日'!$B$3+P$21-1,'休日'!$A$5:$A$32,0)),"","休"))</f>
      </c>
      <c r="Q31" s="13">
        <f>IF(WEEKDAY('休日'!$B$3+Q$21-1,2)&gt;=6,'休日'!$B$3+Q$21-1,IF(ISERROR(MATCH('休日'!$B$3+Q$21-1,'休日'!$A$5:$A$32,0)),"","休"))</f>
      </c>
      <c r="R31" s="13"/>
      <c r="S31" s="107"/>
      <c r="T31" s="107"/>
      <c r="U31" s="14"/>
    </row>
    <row r="32" spans="1:21" ht="12.75" customHeight="1">
      <c r="A32" s="33"/>
      <c r="B32" s="46"/>
      <c r="C32" s="16"/>
      <c r="D32" s="16"/>
      <c r="E32" s="16"/>
      <c r="F32" s="16"/>
      <c r="G32" s="16"/>
      <c r="H32" s="16"/>
      <c r="I32" s="16"/>
      <c r="J32" s="16"/>
      <c r="K32" s="16"/>
      <c r="L32" s="16"/>
      <c r="M32" s="16"/>
      <c r="N32" s="16"/>
      <c r="O32" s="16"/>
      <c r="P32" s="16"/>
      <c r="Q32" s="16"/>
      <c r="R32" s="16"/>
      <c r="S32" s="107"/>
      <c r="T32" s="107"/>
      <c r="U32" s="18"/>
    </row>
    <row r="33" spans="1:21" ht="12.75" customHeight="1">
      <c r="A33" s="33"/>
      <c r="B33" s="26" t="s">
        <v>25</v>
      </c>
      <c r="C33" s="48"/>
      <c r="D33" s="48"/>
      <c r="E33" s="48"/>
      <c r="F33" s="48"/>
      <c r="G33" s="48"/>
      <c r="H33" s="48"/>
      <c r="I33" s="48"/>
      <c r="J33" s="48"/>
      <c r="K33" s="48"/>
      <c r="L33" s="48"/>
      <c r="M33" s="48"/>
      <c r="N33" s="48"/>
      <c r="O33" s="48"/>
      <c r="P33" s="48"/>
      <c r="Q33" s="48"/>
      <c r="R33" s="48">
        <f>SUM(C15:R15)+SUM(C33:Q33)</f>
        <v>0</v>
      </c>
      <c r="S33" s="115"/>
      <c r="T33" s="115"/>
      <c r="U33" s="19"/>
    </row>
    <row r="34" spans="1:21" ht="12.75" customHeight="1">
      <c r="A34" s="33"/>
      <c r="B34" s="23"/>
      <c r="C34" s="11"/>
      <c r="D34" s="17"/>
      <c r="E34" s="17"/>
      <c r="F34" s="17"/>
      <c r="G34" s="17"/>
      <c r="H34" s="17"/>
      <c r="I34" s="17"/>
      <c r="J34" s="17"/>
      <c r="K34" s="17"/>
      <c r="L34" s="17"/>
      <c r="M34" s="11"/>
      <c r="N34" s="11"/>
      <c r="O34" s="11"/>
      <c r="P34" s="11"/>
      <c r="Q34" s="11"/>
      <c r="R34" s="11"/>
      <c r="S34" s="106"/>
      <c r="T34" s="106"/>
      <c r="U34" s="12"/>
    </row>
    <row r="35" spans="1:21" ht="12.75" customHeight="1">
      <c r="A35" s="33"/>
      <c r="B35" s="24">
        <f>+B17</f>
      </c>
      <c r="C35" s="13">
        <f>IF(WEEKDAY('休日'!$B$3+C$21-1,2)&gt;=6,'休日'!$B$3+C$21-1,IF(ISERROR(MATCH('休日'!$B$3+C$21-1,'休日'!$A$5:$A$32,0)),"","休"))</f>
      </c>
      <c r="D35" s="13">
        <f>IF(WEEKDAY('休日'!$B$3+D$21-1,2)&gt;=6,'休日'!$B$3+D$21-1,IF(ISERROR(MATCH('休日'!$B$3+D$21-1,'休日'!$A$5:$A$32,0)),"","休"))</f>
      </c>
      <c r="E35" s="13">
        <f>IF(WEEKDAY('休日'!$B$3+E$21-1,2)&gt;=6,'休日'!$B$3+E$21-1,IF(ISERROR(MATCH('休日'!$B$3+E$21-1,'休日'!$A$5:$A$32,0)),"","休"))</f>
        <v>41293</v>
      </c>
      <c r="F35" s="13">
        <f>IF(WEEKDAY('休日'!$B$3+F$21-1,2)&gt;=6,'休日'!$B$3+F$21-1,IF(ISERROR(MATCH('休日'!$B$3+F$21-1,'休日'!$A$5:$A$32,0)),"","休"))</f>
        <v>41294</v>
      </c>
      <c r="G35" s="13">
        <f>IF(WEEKDAY('休日'!$B$3+G$21-1,2)&gt;=6,'休日'!$B$3+G$21-1,IF(ISERROR(MATCH('休日'!$B$3+G$21-1,'休日'!$A$5:$A$32,0)),"","休"))</f>
      </c>
      <c r="H35" s="13">
        <f>IF(WEEKDAY('休日'!$B$3+H$21-1,2)&gt;=6,'休日'!$B$3+H$21-1,IF(ISERROR(MATCH('休日'!$B$3+H$21-1,'休日'!$A$5:$A$32,0)),"","休"))</f>
      </c>
      <c r="I35" s="13">
        <f>IF(WEEKDAY('休日'!$B$3+I$21-1,2)&gt;=6,'休日'!$B$3+I$21-1,IF(ISERROR(MATCH('休日'!$B$3+I$21-1,'休日'!$A$5:$A$32,0)),"","休"))</f>
      </c>
      <c r="J35" s="13">
        <f>IF(WEEKDAY('休日'!$B$3+J$21-1,2)&gt;=6,'休日'!$B$3+J$21-1,IF(ISERROR(MATCH('休日'!$B$3+J$21-1,'休日'!$A$5:$A$32,0)),"","休"))</f>
      </c>
      <c r="K35" s="13">
        <f>IF(WEEKDAY('休日'!$B$3+K$21-1,2)&gt;=6,'休日'!$B$3+K$21-1,IF(ISERROR(MATCH('休日'!$B$3+K$21-1,'休日'!$A$5:$A$32,0)),"","休"))</f>
      </c>
      <c r="L35" s="13">
        <f>IF(WEEKDAY('休日'!$B$3+L$21-1,2)&gt;=6,'休日'!$B$3+L$21-1,IF(ISERROR(MATCH('休日'!$B$3+L$21-1,'休日'!$A$5:$A$32,0)),"","休"))</f>
        <v>41300</v>
      </c>
      <c r="M35" s="13">
        <f>IF(WEEKDAY('休日'!$B$3+M$21-1,2)&gt;=6,'休日'!$B$3+M$21-1,IF(ISERROR(MATCH('休日'!$B$3+M$21-1,'休日'!$A$5:$A$32,0)),"","休"))</f>
        <v>41301</v>
      </c>
      <c r="N35" s="13">
        <f>IF(WEEKDAY('休日'!$B$3+N$21-1,2)&gt;=6,'休日'!$B$3+N$21-1,IF(ISERROR(MATCH('休日'!$B$3+N$21-1,'休日'!$A$5:$A$32,0)),"","休"))</f>
      </c>
      <c r="O35" s="13">
        <f>IF(WEEKDAY('休日'!$B$3+O$21-1,2)&gt;=6,'休日'!$B$3+O$21-1,IF(ISERROR(MATCH('休日'!$B$3+O$21-1,'休日'!$A$5:$A$32,0)),"","休"))</f>
      </c>
      <c r="P35" s="13">
        <f>IF(WEEKDAY('休日'!$B$3+P$21-1,2)&gt;=6,'休日'!$B$3+P$21-1,IF(ISERROR(MATCH('休日'!$B$3+P$21-1,'休日'!$A$5:$A$32,0)),"","休"))</f>
      </c>
      <c r="Q35" s="13">
        <f>IF(WEEKDAY('休日'!$B$3+Q$21-1,2)&gt;=6,'休日'!$B$3+Q$21-1,IF(ISERROR(MATCH('休日'!$B$3+Q$21-1,'休日'!$A$5:$A$32,0)),"","休"))</f>
      </c>
      <c r="R35" s="13"/>
      <c r="S35" s="107"/>
      <c r="T35" s="107"/>
      <c r="U35" s="14"/>
    </row>
    <row r="36" spans="1:21" ht="12.75" customHeight="1">
      <c r="A36" s="33"/>
      <c r="B36" s="46"/>
      <c r="C36" s="16"/>
      <c r="D36" s="16"/>
      <c r="E36" s="16"/>
      <c r="F36" s="16"/>
      <c r="G36" s="16"/>
      <c r="H36" s="16"/>
      <c r="I36" s="16"/>
      <c r="J36" s="16"/>
      <c r="K36" s="16"/>
      <c r="L36" s="16"/>
      <c r="M36" s="16"/>
      <c r="N36" s="16"/>
      <c r="O36" s="16"/>
      <c r="P36" s="16"/>
      <c r="Q36" s="16"/>
      <c r="R36" s="16"/>
      <c r="S36" s="107"/>
      <c r="T36" s="107"/>
      <c r="U36" s="18"/>
    </row>
    <row r="37" spans="1:21" ht="12.75" customHeight="1">
      <c r="A37" s="33"/>
      <c r="B37" s="26" t="s">
        <v>25</v>
      </c>
      <c r="C37" s="48"/>
      <c r="D37" s="48"/>
      <c r="E37" s="48"/>
      <c r="F37" s="48"/>
      <c r="G37" s="48"/>
      <c r="H37" s="48"/>
      <c r="I37" s="48"/>
      <c r="J37" s="48"/>
      <c r="K37" s="48"/>
      <c r="L37" s="48"/>
      <c r="M37" s="48"/>
      <c r="N37" s="48"/>
      <c r="O37" s="48"/>
      <c r="P37" s="48"/>
      <c r="Q37" s="48"/>
      <c r="R37" s="48">
        <f>SUM(C19:R19)+SUM(C37:Q37)</f>
        <v>0</v>
      </c>
      <c r="S37" s="115"/>
      <c r="T37" s="115"/>
      <c r="U37" s="19"/>
    </row>
    <row r="38" spans="1:19" ht="12.75" customHeight="1">
      <c r="A38" s="33"/>
      <c r="B38" s="29" t="s">
        <v>7</v>
      </c>
      <c r="C38" s="100"/>
      <c r="D38" s="100"/>
      <c r="E38" s="100"/>
      <c r="F38" s="100"/>
      <c r="G38" s="100"/>
      <c r="H38" s="100"/>
      <c r="I38" s="100"/>
      <c r="J38" s="100"/>
      <c r="K38" s="100"/>
      <c r="M38" s="5" t="s">
        <v>78</v>
      </c>
      <c r="N38" s="5"/>
      <c r="O38" s="5"/>
      <c r="P38" s="5"/>
      <c r="Q38" s="5"/>
      <c r="S38" s="113"/>
    </row>
    <row r="39" spans="1:21" ht="12.75" customHeight="1">
      <c r="A39" s="33"/>
      <c r="B39" s="29" t="s">
        <v>75</v>
      </c>
      <c r="C39" s="100"/>
      <c r="D39" s="100"/>
      <c r="E39" s="100"/>
      <c r="F39" s="100"/>
      <c r="G39" s="100"/>
      <c r="H39" s="100"/>
      <c r="I39" s="100"/>
      <c r="J39" s="100"/>
      <c r="K39" s="100"/>
      <c r="M39" s="101" t="s">
        <v>76</v>
      </c>
      <c r="N39" s="101">
        <f>+F$1</f>
        <v>25</v>
      </c>
      <c r="O39" s="101" t="s">
        <v>73</v>
      </c>
      <c r="P39" s="101">
        <f>+H$1</f>
        <v>1</v>
      </c>
      <c r="Q39" s="120" t="s">
        <v>77</v>
      </c>
      <c r="R39" s="75"/>
      <c r="S39" s="144" t="s">
        <v>74</v>
      </c>
      <c r="U39" s="104"/>
    </row>
    <row r="40" spans="1:22" ht="12.75" customHeight="1">
      <c r="A40" s="33"/>
      <c r="B40" s="102"/>
      <c r="C40" s="100"/>
      <c r="D40" s="100"/>
      <c r="E40" s="100"/>
      <c r="F40" s="100"/>
      <c r="G40" s="100"/>
      <c r="H40" s="100"/>
      <c r="I40" s="100"/>
      <c r="J40" s="100"/>
      <c r="K40" s="100"/>
      <c r="M40" s="5" t="s">
        <v>82</v>
      </c>
      <c r="P40" s="5" t="str">
        <f>'雇用依頼'!$E$5</f>
        <v>○○　○○　　印</v>
      </c>
      <c r="S40" s="113"/>
      <c r="V40" t="s">
        <v>96</v>
      </c>
    </row>
    <row r="41" spans="1:19" ht="12.75" customHeight="1">
      <c r="A41" s="33"/>
      <c r="B41" s="102"/>
      <c r="C41" s="100"/>
      <c r="D41" s="100"/>
      <c r="E41" s="100"/>
      <c r="F41" s="100"/>
      <c r="G41" s="100"/>
      <c r="H41" s="100"/>
      <c r="I41" s="100"/>
      <c r="J41" s="100"/>
      <c r="K41" s="100"/>
      <c r="M41" s="5"/>
      <c r="P41" s="5">
        <f>IF('雇用依頼'!$E$6="","",'雇用依頼'!$E$6)</f>
      </c>
      <c r="S41" s="113"/>
    </row>
    <row r="42" spans="1:21" ht="27" customHeight="1">
      <c r="A42" s="33"/>
      <c r="B42" s="22" t="s">
        <v>4</v>
      </c>
      <c r="C42" s="7">
        <v>1</v>
      </c>
      <c r="D42" s="7">
        <v>2</v>
      </c>
      <c r="E42" s="7">
        <v>3</v>
      </c>
      <c r="F42" s="7">
        <v>4</v>
      </c>
      <c r="G42" s="7">
        <v>5</v>
      </c>
      <c r="H42" s="7">
        <v>6</v>
      </c>
      <c r="I42" s="7">
        <v>7</v>
      </c>
      <c r="J42" s="7">
        <v>8</v>
      </c>
      <c r="K42" s="7">
        <v>9</v>
      </c>
      <c r="L42" s="7">
        <v>10</v>
      </c>
      <c r="M42" s="7">
        <v>11</v>
      </c>
      <c r="N42" s="7">
        <v>12</v>
      </c>
      <c r="O42" s="7">
        <v>13</v>
      </c>
      <c r="P42" s="7">
        <v>14</v>
      </c>
      <c r="Q42" s="7">
        <v>15</v>
      </c>
      <c r="R42" s="7">
        <v>16</v>
      </c>
      <c r="S42" s="114"/>
      <c r="T42" s="114"/>
      <c r="U42" s="45" t="s">
        <v>71</v>
      </c>
    </row>
    <row r="43" spans="1:21" ht="12.75" customHeight="1">
      <c r="A43" s="33"/>
      <c r="B43" s="27"/>
      <c r="C43" s="11"/>
      <c r="D43" s="11"/>
      <c r="E43" s="11"/>
      <c r="F43" s="11"/>
      <c r="G43" s="11"/>
      <c r="H43" s="11"/>
      <c r="I43" s="11"/>
      <c r="J43" s="11"/>
      <c r="K43" s="11"/>
      <c r="L43" s="11"/>
      <c r="M43" s="11"/>
      <c r="N43" s="11"/>
      <c r="O43" s="11"/>
      <c r="P43" s="11"/>
      <c r="Q43" s="11"/>
      <c r="R43" s="11"/>
      <c r="S43" s="142"/>
      <c r="T43" s="106"/>
      <c r="U43" s="103" t="s">
        <v>72</v>
      </c>
    </row>
    <row r="44" spans="1:22" ht="12.75" customHeight="1">
      <c r="A44" s="33">
        <f>+A17+1</f>
        <v>5</v>
      </c>
      <c r="B44" s="24">
        <f>IF(+INDEX('雇用依頼'!$A:$C,MATCH(+A44,'雇用依頼'!$A:$A,0),2)="","",INDEX('雇用依頼'!$A:$C,MATCH(+A44,'雇用依頼'!$A:$A,0),2))</f>
      </c>
      <c r="C44" s="13" t="str">
        <f>IF(WEEKDAY('休日'!$B$3+C$3-1,2)&gt;=6,'休日'!$B$3+C$3-1,IF(ISERROR(MATCH('休日'!$B$3+C$3-1,'休日'!$A$5:$A$32,0)),"","休"))</f>
        <v>休</v>
      </c>
      <c r="D44" s="13" t="str">
        <f>IF(WEEKDAY('休日'!$B$3+D$3-1,2)&gt;=6,'休日'!$B$3+D$3-1,IF(ISERROR(MATCH('休日'!$B$3+D$3-1,'休日'!$A$5:$A$32,0)),"","休"))</f>
        <v>休</v>
      </c>
      <c r="E44" s="13">
        <f>IF(WEEKDAY('休日'!$B$3+E$3-1,2)&gt;=6,'休日'!$B$3+E$3-1,IF(ISERROR(MATCH('休日'!$B$3+E$3-1,'休日'!$A$5:$A$32,0)),"","休"))</f>
      </c>
      <c r="F44" s="13">
        <f>IF(WEEKDAY('休日'!$B$3+F$3-1,2)&gt;=6,'休日'!$B$3+F$3-1,IF(ISERROR(MATCH('休日'!$B$3+F$3-1,'休日'!$A$5:$A$32,0)),"","休"))</f>
      </c>
      <c r="G44" s="13">
        <f>IF(WEEKDAY('休日'!$B$3+G$3-1,2)&gt;=6,'休日'!$B$3+G$3-1,IF(ISERROR(MATCH('休日'!$B$3+G$3-1,'休日'!$A$5:$A$32,0)),"","休"))</f>
        <v>41279</v>
      </c>
      <c r="H44" s="13">
        <f>IF(WEEKDAY('休日'!$B$3+H$3-1,2)&gt;=6,'休日'!$B$3+H$3-1,IF(ISERROR(MATCH('休日'!$B$3+H$3-1,'休日'!$A$5:$A$32,0)),"","休"))</f>
        <v>41280</v>
      </c>
      <c r="I44" s="13">
        <f>IF(WEEKDAY('休日'!$B$3+I$3-1,2)&gt;=6,'休日'!$B$3+I$3-1,IF(ISERROR(MATCH('休日'!$B$3+I$3-1,'休日'!$A$5:$A$32,0)),"","休"))</f>
      </c>
      <c r="J44" s="13">
        <f>IF(WEEKDAY('休日'!$B$3+J$3-1,2)&gt;=6,'休日'!$B$3+J$3-1,IF(ISERROR(MATCH('休日'!$B$3+J$3-1,'休日'!$A$5:$A$32,0)),"","休"))</f>
      </c>
      <c r="K44" s="13">
        <f>IF(WEEKDAY('休日'!$B$3+K$3-1,2)&gt;=6,'休日'!$B$3+K$3-1,IF(ISERROR(MATCH('休日'!$B$3+K$3-1,'休日'!$A$5:$A$32,0)),"","休"))</f>
      </c>
      <c r="L44" s="13">
        <f>IF(WEEKDAY('休日'!$B$3+L$3-1,2)&gt;=6,'休日'!$B$3+L$3-1,IF(ISERROR(MATCH('休日'!$B$3+L$3-1,'休日'!$A$5:$A$32,0)),"","休"))</f>
      </c>
      <c r="M44" s="13" t="str">
        <f>IF(WEEKDAY('休日'!$B$3+M$3-1,2)&gt;=6,'休日'!$B$3+M$3-1,IF(ISERROR(MATCH('休日'!$B$3+M$3-1,'休日'!$A$5:$A$32,0)),"","休"))</f>
        <v>休</v>
      </c>
      <c r="N44" s="13">
        <f>IF(WEEKDAY('休日'!$B$3+N$3-1,2)&gt;=6,'休日'!$B$3+N$3-1,IF(ISERROR(MATCH('休日'!$B$3+N$3-1,'休日'!$A$5:$A$32,0)),"","休"))</f>
        <v>41286</v>
      </c>
      <c r="O44" s="13">
        <f>IF(WEEKDAY('休日'!$B$3+O$3-1,2)&gt;=6,'休日'!$B$3+O$3-1,IF(ISERROR(MATCH('休日'!$B$3+O$3-1,'休日'!$A$5:$A$32,0)),"","休"))</f>
        <v>41287</v>
      </c>
      <c r="P44" s="13">
        <f>IF(WEEKDAY('休日'!$B$3+P$3-1,2)&gt;=6,'休日'!$B$3+P$3-1,IF(ISERROR(MATCH('休日'!$B$3+P$3-1,'休日'!$A$5:$A$32,0)),"","休"))</f>
      </c>
      <c r="Q44" s="13">
        <f>IF(WEEKDAY('休日'!$B$3+Q$3-1,2)&gt;=6,'休日'!$B$3+Q$3-1,IF(ISERROR(MATCH('休日'!$B$3+Q$3-1,'休日'!$A$5:$A$32,0)),"","休"))</f>
      </c>
      <c r="R44" s="13">
        <f>IF(WEEKDAY('休日'!$B$3+R$3-1,2)&gt;=6,'休日'!$B$3+R$3-1,IF(ISERROR(MATCH('休日'!$B$3+R$3-1,'休日'!$A$5:$A$32,0)),"","休"))</f>
      </c>
      <c r="S44" s="143"/>
      <c r="T44" s="107"/>
      <c r="U44" s="14" t="s">
        <v>24</v>
      </c>
      <c r="V44" s="5"/>
    </row>
    <row r="45" spans="1:21" ht="12.75" customHeight="1">
      <c r="A45" s="33"/>
      <c r="B45" s="46"/>
      <c r="C45" s="16"/>
      <c r="D45" s="16"/>
      <c r="E45" s="16"/>
      <c r="F45" s="16"/>
      <c r="G45" s="16"/>
      <c r="H45" s="16"/>
      <c r="I45" s="16"/>
      <c r="J45" s="16"/>
      <c r="K45" s="16"/>
      <c r="L45" s="16"/>
      <c r="M45" s="16"/>
      <c r="N45" s="16"/>
      <c r="O45" s="16"/>
      <c r="P45" s="16"/>
      <c r="Q45" s="16"/>
      <c r="R45" s="16"/>
      <c r="S45" s="143"/>
      <c r="T45" s="107"/>
      <c r="U45" s="18" t="s">
        <v>79</v>
      </c>
    </row>
    <row r="46" spans="1:21" ht="12.75" customHeight="1">
      <c r="A46" s="33"/>
      <c r="B46" s="26" t="s">
        <v>25</v>
      </c>
      <c r="C46" s="108"/>
      <c r="D46" s="108"/>
      <c r="E46" s="108"/>
      <c r="F46" s="108"/>
      <c r="G46" s="108"/>
      <c r="H46" s="108"/>
      <c r="I46" s="108"/>
      <c r="J46" s="108"/>
      <c r="K46" s="108"/>
      <c r="L46" s="108"/>
      <c r="M46" s="108"/>
      <c r="N46" s="108"/>
      <c r="O46" s="108"/>
      <c r="P46" s="108"/>
      <c r="Q46" s="108"/>
      <c r="R46" s="108"/>
      <c r="S46" s="143"/>
      <c r="T46" s="107"/>
      <c r="U46" s="18" t="s">
        <v>83</v>
      </c>
    </row>
    <row r="47" spans="1:21" ht="12.75" customHeight="1">
      <c r="A47" s="33"/>
      <c r="B47" s="23"/>
      <c r="C47" s="11"/>
      <c r="D47" s="11"/>
      <c r="E47" s="11"/>
      <c r="F47" s="11"/>
      <c r="G47" s="11"/>
      <c r="H47" s="11"/>
      <c r="I47" s="11"/>
      <c r="J47" s="11"/>
      <c r="K47" s="11"/>
      <c r="L47" s="11"/>
      <c r="M47" s="11"/>
      <c r="N47" s="11"/>
      <c r="O47" s="11"/>
      <c r="P47" s="11"/>
      <c r="Q47" s="11"/>
      <c r="R47" s="11"/>
      <c r="S47" s="106"/>
      <c r="T47" s="106"/>
      <c r="U47" s="12"/>
    </row>
    <row r="48" spans="1:21" ht="12.75" customHeight="1">
      <c r="A48" s="33">
        <f>+A44+1</f>
        <v>6</v>
      </c>
      <c r="B48" s="24">
        <f>IF(+INDEX('雇用依頼'!$A:$C,MATCH(+A48,'雇用依頼'!$A:$A,0),2)="","",INDEX('雇用依頼'!$A:$C,MATCH(+A48,'雇用依頼'!$A:$A,0),2))</f>
      </c>
      <c r="C48" s="13" t="str">
        <f>IF(WEEKDAY('休日'!$B$3+C$3-1,2)&gt;=6,'休日'!$B$3+C$3-1,IF(ISERROR(MATCH('休日'!$B$3+C$3-1,'休日'!$A$5:$A$32,0)),"","休"))</f>
        <v>休</v>
      </c>
      <c r="D48" s="13" t="str">
        <f>IF(WEEKDAY('休日'!$B$3+D$3-1,2)&gt;=6,'休日'!$B$3+D$3-1,IF(ISERROR(MATCH('休日'!$B$3+D$3-1,'休日'!$A$5:$A$32,0)),"","休"))</f>
        <v>休</v>
      </c>
      <c r="E48" s="13">
        <f>IF(WEEKDAY('休日'!$B$3+E$3-1,2)&gt;=6,'休日'!$B$3+E$3-1,IF(ISERROR(MATCH('休日'!$B$3+E$3-1,'休日'!$A$5:$A$32,0)),"","休"))</f>
      </c>
      <c r="F48" s="13">
        <f>IF(WEEKDAY('休日'!$B$3+F$3-1,2)&gt;=6,'休日'!$B$3+F$3-1,IF(ISERROR(MATCH('休日'!$B$3+F$3-1,'休日'!$A$5:$A$32,0)),"","休"))</f>
      </c>
      <c r="G48" s="13">
        <f>IF(WEEKDAY('休日'!$B$3+G$3-1,2)&gt;=6,'休日'!$B$3+G$3-1,IF(ISERROR(MATCH('休日'!$B$3+G$3-1,'休日'!$A$5:$A$32,0)),"","休"))</f>
        <v>41279</v>
      </c>
      <c r="H48" s="13">
        <f>IF(WEEKDAY('休日'!$B$3+H$3-1,2)&gt;=6,'休日'!$B$3+H$3-1,IF(ISERROR(MATCH('休日'!$B$3+H$3-1,'休日'!$A$5:$A$32,0)),"","休"))</f>
        <v>41280</v>
      </c>
      <c r="I48" s="13">
        <f>IF(WEEKDAY('休日'!$B$3+I$3-1,2)&gt;=6,'休日'!$B$3+I$3-1,IF(ISERROR(MATCH('休日'!$B$3+I$3-1,'休日'!$A$5:$A$32,0)),"","休"))</f>
      </c>
      <c r="J48" s="13">
        <f>IF(WEEKDAY('休日'!$B$3+J$3-1,2)&gt;=6,'休日'!$B$3+J$3-1,IF(ISERROR(MATCH('休日'!$B$3+J$3-1,'休日'!$A$5:$A$32,0)),"","休"))</f>
      </c>
      <c r="K48" s="13">
        <f>IF(WEEKDAY('休日'!$B$3+K$3-1,2)&gt;=6,'休日'!$B$3+K$3-1,IF(ISERROR(MATCH('休日'!$B$3+K$3-1,'休日'!$A$5:$A$32,0)),"","休"))</f>
      </c>
      <c r="L48" s="13">
        <f>IF(WEEKDAY('休日'!$B$3+L$3-1,2)&gt;=6,'休日'!$B$3+L$3-1,IF(ISERROR(MATCH('休日'!$B$3+L$3-1,'休日'!$A$5:$A$32,0)),"","休"))</f>
      </c>
      <c r="M48" s="13" t="str">
        <f>IF(WEEKDAY('休日'!$B$3+M$3-1,2)&gt;=6,'休日'!$B$3+M$3-1,IF(ISERROR(MATCH('休日'!$B$3+M$3-1,'休日'!$A$5:$A$32,0)),"","休"))</f>
        <v>休</v>
      </c>
      <c r="N48" s="13">
        <f>IF(WEEKDAY('休日'!$B$3+N$3-1,2)&gt;=6,'休日'!$B$3+N$3-1,IF(ISERROR(MATCH('休日'!$B$3+N$3-1,'休日'!$A$5:$A$32,0)),"","休"))</f>
        <v>41286</v>
      </c>
      <c r="O48" s="13">
        <f>IF(WEEKDAY('休日'!$B$3+O$3-1,2)&gt;=6,'休日'!$B$3+O$3-1,IF(ISERROR(MATCH('休日'!$B$3+O$3-1,'休日'!$A$5:$A$32,0)),"","休"))</f>
        <v>41287</v>
      </c>
      <c r="P48" s="13">
        <f>IF(WEEKDAY('休日'!$B$3+P$3-1,2)&gt;=6,'休日'!$B$3+P$3-1,IF(ISERROR(MATCH('休日'!$B$3+P$3-1,'休日'!$A$5:$A$32,0)),"","休"))</f>
      </c>
      <c r="Q48" s="13">
        <f>IF(WEEKDAY('休日'!$B$3+Q$3-1,2)&gt;=6,'休日'!$B$3+Q$3-1,IF(ISERROR(MATCH('休日'!$B$3+Q$3-1,'休日'!$A$5:$A$32,0)),"","休"))</f>
      </c>
      <c r="R48" s="13">
        <f>IF(WEEKDAY('休日'!$B$3+R$3-1,2)&gt;=6,'休日'!$B$3+R$3-1,IF(ISERROR(MATCH('休日'!$B$3+R$3-1,'休日'!$A$5:$A$32,0)),"","休"))</f>
      </c>
      <c r="S48" s="107"/>
      <c r="T48" s="107"/>
      <c r="U48" s="14" t="s">
        <v>80</v>
      </c>
    </row>
    <row r="49" spans="1:21" ht="12.75" customHeight="1">
      <c r="A49" s="33"/>
      <c r="B49" s="25"/>
      <c r="C49" s="16"/>
      <c r="D49" s="16"/>
      <c r="E49" s="16"/>
      <c r="F49" s="16"/>
      <c r="G49" s="16"/>
      <c r="H49" s="16"/>
      <c r="I49" s="16"/>
      <c r="J49" s="16"/>
      <c r="K49" s="16"/>
      <c r="L49" s="16"/>
      <c r="M49" s="16"/>
      <c r="N49" s="16"/>
      <c r="O49" s="16"/>
      <c r="P49" s="16"/>
      <c r="Q49" s="16"/>
      <c r="R49" s="16"/>
      <c r="S49" s="107"/>
      <c r="T49" s="107"/>
      <c r="U49" s="18"/>
    </row>
    <row r="50" spans="1:21" ht="12.75" customHeight="1">
      <c r="A50" s="33"/>
      <c r="B50" s="26" t="s">
        <v>25</v>
      </c>
      <c r="C50" s="108"/>
      <c r="D50" s="108"/>
      <c r="E50" s="108"/>
      <c r="F50" s="108"/>
      <c r="G50" s="108"/>
      <c r="H50" s="108"/>
      <c r="I50" s="108"/>
      <c r="J50" s="108"/>
      <c r="K50" s="108"/>
      <c r="L50" s="108"/>
      <c r="M50" s="108"/>
      <c r="N50" s="108"/>
      <c r="O50" s="108"/>
      <c r="P50" s="108"/>
      <c r="Q50" s="108"/>
      <c r="R50" s="108"/>
      <c r="S50" s="115"/>
      <c r="T50" s="115"/>
      <c r="U50" s="19"/>
    </row>
    <row r="51" spans="1:21" ht="12.75" customHeight="1">
      <c r="A51" s="33"/>
      <c r="B51" s="23"/>
      <c r="C51" s="11"/>
      <c r="D51" s="11"/>
      <c r="E51" s="11"/>
      <c r="F51" s="11"/>
      <c r="G51" s="11"/>
      <c r="H51" s="11"/>
      <c r="I51" s="11"/>
      <c r="J51" s="11"/>
      <c r="K51" s="11"/>
      <c r="L51" s="11"/>
      <c r="M51" s="11"/>
      <c r="N51" s="11"/>
      <c r="O51" s="11"/>
      <c r="P51" s="11"/>
      <c r="Q51" s="11"/>
      <c r="R51" s="11"/>
      <c r="S51" s="106"/>
      <c r="T51" s="106"/>
      <c r="U51" s="12"/>
    </row>
    <row r="52" spans="1:21" ht="12.75" customHeight="1">
      <c r="A52" s="33">
        <f>+A48+1</f>
        <v>7</v>
      </c>
      <c r="B52" s="24">
        <f>IF(+INDEX('雇用依頼'!$A:$C,MATCH(+A52,'雇用依頼'!$A:$A,0),2)="","",INDEX('雇用依頼'!$A:$C,MATCH(+A52,'雇用依頼'!$A:$A,0),2))</f>
      </c>
      <c r="C52" s="13" t="str">
        <f>IF(WEEKDAY('休日'!$B$3+C$3-1,2)&gt;=6,'休日'!$B$3+C$3-1,IF(ISERROR(MATCH('休日'!$B$3+C$3-1,'休日'!$A$5:$A$32,0)),"","休"))</f>
        <v>休</v>
      </c>
      <c r="D52" s="13" t="str">
        <f>IF(WEEKDAY('休日'!$B$3+D$3-1,2)&gt;=6,'休日'!$B$3+D$3-1,IF(ISERROR(MATCH('休日'!$B$3+D$3-1,'休日'!$A$5:$A$32,0)),"","休"))</f>
        <v>休</v>
      </c>
      <c r="E52" s="13">
        <f>IF(WEEKDAY('休日'!$B$3+E$3-1,2)&gt;=6,'休日'!$B$3+E$3-1,IF(ISERROR(MATCH('休日'!$B$3+E$3-1,'休日'!$A$5:$A$32,0)),"","休"))</f>
      </c>
      <c r="F52" s="13">
        <f>IF(WEEKDAY('休日'!$B$3+F$3-1,2)&gt;=6,'休日'!$B$3+F$3-1,IF(ISERROR(MATCH('休日'!$B$3+F$3-1,'休日'!$A$5:$A$32,0)),"","休"))</f>
      </c>
      <c r="G52" s="13">
        <f>IF(WEEKDAY('休日'!$B$3+G$3-1,2)&gt;=6,'休日'!$B$3+G$3-1,IF(ISERROR(MATCH('休日'!$B$3+G$3-1,'休日'!$A$5:$A$32,0)),"","休"))</f>
        <v>41279</v>
      </c>
      <c r="H52" s="13">
        <f>IF(WEEKDAY('休日'!$B$3+H$3-1,2)&gt;=6,'休日'!$B$3+H$3-1,IF(ISERROR(MATCH('休日'!$B$3+H$3-1,'休日'!$A$5:$A$32,0)),"","休"))</f>
        <v>41280</v>
      </c>
      <c r="I52" s="13">
        <f>IF(WEEKDAY('休日'!$B$3+I$3-1,2)&gt;=6,'休日'!$B$3+I$3-1,IF(ISERROR(MATCH('休日'!$B$3+I$3-1,'休日'!$A$5:$A$32,0)),"","休"))</f>
      </c>
      <c r="J52" s="13">
        <f>IF(WEEKDAY('休日'!$B$3+J$3-1,2)&gt;=6,'休日'!$B$3+J$3-1,IF(ISERROR(MATCH('休日'!$B$3+J$3-1,'休日'!$A$5:$A$32,0)),"","休"))</f>
      </c>
      <c r="K52" s="13">
        <f>IF(WEEKDAY('休日'!$B$3+K$3-1,2)&gt;=6,'休日'!$B$3+K$3-1,IF(ISERROR(MATCH('休日'!$B$3+K$3-1,'休日'!$A$5:$A$32,0)),"","休"))</f>
      </c>
      <c r="L52" s="13">
        <f>IF(WEEKDAY('休日'!$B$3+L$3-1,2)&gt;=6,'休日'!$B$3+L$3-1,IF(ISERROR(MATCH('休日'!$B$3+L$3-1,'休日'!$A$5:$A$32,0)),"","休"))</f>
      </c>
      <c r="M52" s="13" t="str">
        <f>IF(WEEKDAY('休日'!$B$3+M$3-1,2)&gt;=6,'休日'!$B$3+M$3-1,IF(ISERROR(MATCH('休日'!$B$3+M$3-1,'休日'!$A$5:$A$32,0)),"","休"))</f>
        <v>休</v>
      </c>
      <c r="N52" s="13">
        <f>IF(WEEKDAY('休日'!$B$3+N$3-1,2)&gt;=6,'休日'!$B$3+N$3-1,IF(ISERROR(MATCH('休日'!$B$3+N$3-1,'休日'!$A$5:$A$32,0)),"","休"))</f>
        <v>41286</v>
      </c>
      <c r="O52" s="13">
        <f>IF(WEEKDAY('休日'!$B$3+O$3-1,2)&gt;=6,'休日'!$B$3+O$3-1,IF(ISERROR(MATCH('休日'!$B$3+O$3-1,'休日'!$A$5:$A$32,0)),"","休"))</f>
        <v>41287</v>
      </c>
      <c r="P52" s="13">
        <f>IF(WEEKDAY('休日'!$B$3+P$3-1,2)&gt;=6,'休日'!$B$3+P$3-1,IF(ISERROR(MATCH('休日'!$B$3+P$3-1,'休日'!$A$5:$A$32,0)),"","休"))</f>
      </c>
      <c r="Q52" s="13">
        <f>IF(WEEKDAY('休日'!$B$3+Q$3-1,2)&gt;=6,'休日'!$B$3+Q$3-1,IF(ISERROR(MATCH('休日'!$B$3+Q$3-1,'休日'!$A$5:$A$32,0)),"","休"))</f>
      </c>
      <c r="R52" s="13">
        <f>IF(WEEKDAY('休日'!$B$3+R$3-1,2)&gt;=6,'休日'!$B$3+R$3-1,IF(ISERROR(MATCH('休日'!$B$3+R$3-1,'休日'!$A$5:$A$32,0)),"","休"))</f>
      </c>
      <c r="S52" s="107"/>
      <c r="T52" s="107"/>
      <c r="U52" s="14" t="s">
        <v>80</v>
      </c>
    </row>
    <row r="53" spans="1:21" ht="12.75" customHeight="1">
      <c r="A53" s="33"/>
      <c r="B53" s="25"/>
      <c r="C53" s="16"/>
      <c r="D53" s="16"/>
      <c r="E53" s="16"/>
      <c r="F53" s="16"/>
      <c r="G53" s="16"/>
      <c r="H53" s="16"/>
      <c r="I53" s="16"/>
      <c r="J53" s="16"/>
      <c r="K53" s="16"/>
      <c r="L53" s="16"/>
      <c r="M53" s="16"/>
      <c r="N53" s="16"/>
      <c r="O53" s="16"/>
      <c r="P53" s="16"/>
      <c r="Q53" s="16"/>
      <c r="R53" s="16"/>
      <c r="S53" s="107"/>
      <c r="T53" s="107"/>
      <c r="U53" s="18"/>
    </row>
    <row r="54" spans="1:21" ht="12.75" customHeight="1">
      <c r="A54" s="33"/>
      <c r="B54" s="26" t="s">
        <v>25</v>
      </c>
      <c r="C54" s="108"/>
      <c r="D54" s="108"/>
      <c r="E54" s="108"/>
      <c r="F54" s="108"/>
      <c r="G54" s="108"/>
      <c r="H54" s="108"/>
      <c r="I54" s="108"/>
      <c r="J54" s="108"/>
      <c r="K54" s="108"/>
      <c r="L54" s="108"/>
      <c r="M54" s="108"/>
      <c r="N54" s="108"/>
      <c r="O54" s="108"/>
      <c r="P54" s="108"/>
      <c r="Q54" s="108"/>
      <c r="R54" s="108"/>
      <c r="S54" s="115"/>
      <c r="T54" s="115"/>
      <c r="U54" s="19"/>
    </row>
    <row r="55" spans="1:21" ht="12.75" customHeight="1">
      <c r="A55" s="33"/>
      <c r="B55" s="23"/>
      <c r="C55" s="11"/>
      <c r="D55" s="11"/>
      <c r="E55" s="11"/>
      <c r="F55" s="11"/>
      <c r="G55" s="11"/>
      <c r="H55" s="11"/>
      <c r="I55" s="11"/>
      <c r="J55" s="11"/>
      <c r="K55" s="11"/>
      <c r="L55" s="11"/>
      <c r="M55" s="11"/>
      <c r="N55" s="11"/>
      <c r="O55" s="11"/>
      <c r="P55" s="11"/>
      <c r="Q55" s="11"/>
      <c r="R55" s="11"/>
      <c r="S55" s="106"/>
      <c r="T55" s="106"/>
      <c r="U55" s="12"/>
    </row>
    <row r="56" spans="1:21" ht="12.75" customHeight="1">
      <c r="A56" s="33">
        <f>+A52+1</f>
        <v>8</v>
      </c>
      <c r="B56" s="24">
        <f>IF(+INDEX('雇用依頼'!$A:$C,MATCH(+A56,'雇用依頼'!$A:$A,0),2)="","",INDEX('雇用依頼'!$A:$C,MATCH(+A56,'雇用依頼'!$A:$A,0),2))</f>
      </c>
      <c r="C56" s="13" t="str">
        <f>IF(WEEKDAY('休日'!$B$3+C$3-1,2)&gt;=6,'休日'!$B$3+C$3-1,IF(ISERROR(MATCH('休日'!$B$3+C$3-1,'休日'!$A$5:$A$32,0)),"","休"))</f>
        <v>休</v>
      </c>
      <c r="D56" s="13" t="str">
        <f>IF(WEEKDAY('休日'!$B$3+D$3-1,2)&gt;=6,'休日'!$B$3+D$3-1,IF(ISERROR(MATCH('休日'!$B$3+D$3-1,'休日'!$A$5:$A$32,0)),"","休"))</f>
        <v>休</v>
      </c>
      <c r="E56" s="13">
        <f>IF(WEEKDAY('休日'!$B$3+E$3-1,2)&gt;=6,'休日'!$B$3+E$3-1,IF(ISERROR(MATCH('休日'!$B$3+E$3-1,'休日'!$A$5:$A$32,0)),"","休"))</f>
      </c>
      <c r="F56" s="13">
        <f>IF(WEEKDAY('休日'!$B$3+F$3-1,2)&gt;=6,'休日'!$B$3+F$3-1,IF(ISERROR(MATCH('休日'!$B$3+F$3-1,'休日'!$A$5:$A$32,0)),"","休"))</f>
      </c>
      <c r="G56" s="13">
        <f>IF(WEEKDAY('休日'!$B$3+G$3-1,2)&gt;=6,'休日'!$B$3+G$3-1,IF(ISERROR(MATCH('休日'!$B$3+G$3-1,'休日'!$A$5:$A$32,0)),"","休"))</f>
        <v>41279</v>
      </c>
      <c r="H56" s="13">
        <f>IF(WEEKDAY('休日'!$B$3+H$3-1,2)&gt;=6,'休日'!$B$3+H$3-1,IF(ISERROR(MATCH('休日'!$B$3+H$3-1,'休日'!$A$5:$A$32,0)),"","休"))</f>
        <v>41280</v>
      </c>
      <c r="I56" s="13">
        <f>IF(WEEKDAY('休日'!$B$3+I$3-1,2)&gt;=6,'休日'!$B$3+I$3-1,IF(ISERROR(MATCH('休日'!$B$3+I$3-1,'休日'!$A$5:$A$32,0)),"","休"))</f>
      </c>
      <c r="J56" s="13">
        <f>IF(WEEKDAY('休日'!$B$3+J$3-1,2)&gt;=6,'休日'!$B$3+J$3-1,IF(ISERROR(MATCH('休日'!$B$3+J$3-1,'休日'!$A$5:$A$32,0)),"","休"))</f>
      </c>
      <c r="K56" s="13">
        <f>IF(WEEKDAY('休日'!$B$3+K$3-1,2)&gt;=6,'休日'!$B$3+K$3-1,IF(ISERROR(MATCH('休日'!$B$3+K$3-1,'休日'!$A$5:$A$32,0)),"","休"))</f>
      </c>
      <c r="L56" s="13">
        <f>IF(WEEKDAY('休日'!$B$3+L$3-1,2)&gt;=6,'休日'!$B$3+L$3-1,IF(ISERROR(MATCH('休日'!$B$3+L$3-1,'休日'!$A$5:$A$32,0)),"","休"))</f>
      </c>
      <c r="M56" s="13" t="str">
        <f>IF(WEEKDAY('休日'!$B$3+M$3-1,2)&gt;=6,'休日'!$B$3+M$3-1,IF(ISERROR(MATCH('休日'!$B$3+M$3-1,'休日'!$A$5:$A$32,0)),"","休"))</f>
        <v>休</v>
      </c>
      <c r="N56" s="13">
        <f>IF(WEEKDAY('休日'!$B$3+N$3-1,2)&gt;=6,'休日'!$B$3+N$3-1,IF(ISERROR(MATCH('休日'!$B$3+N$3-1,'休日'!$A$5:$A$32,0)),"","休"))</f>
        <v>41286</v>
      </c>
      <c r="O56" s="13">
        <f>IF(WEEKDAY('休日'!$B$3+O$3-1,2)&gt;=6,'休日'!$B$3+O$3-1,IF(ISERROR(MATCH('休日'!$B$3+O$3-1,'休日'!$A$5:$A$32,0)),"","休"))</f>
        <v>41287</v>
      </c>
      <c r="P56" s="13">
        <f>IF(WEEKDAY('休日'!$B$3+P$3-1,2)&gt;=6,'休日'!$B$3+P$3-1,IF(ISERROR(MATCH('休日'!$B$3+P$3-1,'休日'!$A$5:$A$32,0)),"","休"))</f>
      </c>
      <c r="Q56" s="13">
        <f>IF(WEEKDAY('休日'!$B$3+Q$3-1,2)&gt;=6,'休日'!$B$3+Q$3-1,IF(ISERROR(MATCH('休日'!$B$3+Q$3-1,'休日'!$A$5:$A$32,0)),"","休"))</f>
      </c>
      <c r="R56" s="13">
        <f>IF(WEEKDAY('休日'!$B$3+R$3-1,2)&gt;=6,'休日'!$B$3+R$3-1,IF(ISERROR(MATCH('休日'!$B$3+R$3-1,'休日'!$A$5:$A$32,0)),"","休"))</f>
      </c>
      <c r="S56" s="107"/>
      <c r="T56" s="107"/>
      <c r="U56" s="14" t="s">
        <v>80</v>
      </c>
    </row>
    <row r="57" spans="1:21" ht="12.75" customHeight="1">
      <c r="A57" s="33"/>
      <c r="B57" s="25"/>
      <c r="C57" s="16"/>
      <c r="D57" s="16"/>
      <c r="E57" s="16"/>
      <c r="F57" s="16"/>
      <c r="G57" s="16"/>
      <c r="H57" s="16"/>
      <c r="I57" s="16"/>
      <c r="J57" s="16"/>
      <c r="K57" s="16"/>
      <c r="L57" s="16"/>
      <c r="M57" s="16"/>
      <c r="N57" s="16"/>
      <c r="O57" s="16"/>
      <c r="P57" s="16"/>
      <c r="Q57" s="16"/>
      <c r="R57" s="16"/>
      <c r="S57" s="107"/>
      <c r="T57" s="107"/>
      <c r="U57" s="18"/>
    </row>
    <row r="58" spans="1:21" ht="12.75" customHeight="1">
      <c r="A58" s="33"/>
      <c r="B58" s="26" t="s">
        <v>25</v>
      </c>
      <c r="C58" s="108"/>
      <c r="D58" s="108"/>
      <c r="E58" s="108"/>
      <c r="F58" s="108"/>
      <c r="G58" s="108"/>
      <c r="H58" s="108"/>
      <c r="I58" s="108"/>
      <c r="J58" s="108"/>
      <c r="K58" s="108"/>
      <c r="L58" s="108"/>
      <c r="M58" s="108"/>
      <c r="N58" s="108"/>
      <c r="O58" s="108"/>
      <c r="P58" s="108"/>
      <c r="Q58" s="108"/>
      <c r="R58" s="108"/>
      <c r="S58" s="115"/>
      <c r="T58" s="115"/>
      <c r="U58" s="19"/>
    </row>
    <row r="59" spans="1:21" ht="12.75" customHeight="1">
      <c r="A59" s="33"/>
      <c r="B59" s="21"/>
      <c r="C59" s="5"/>
      <c r="D59" s="5"/>
      <c r="E59" s="5"/>
      <c r="F59" s="5"/>
      <c r="G59" s="5"/>
      <c r="H59" s="5"/>
      <c r="I59" s="5"/>
      <c r="J59" s="5"/>
      <c r="K59" s="5"/>
      <c r="L59" s="5"/>
      <c r="M59" s="5"/>
      <c r="N59" s="5"/>
      <c r="O59" s="5"/>
      <c r="P59" s="5"/>
      <c r="Q59" s="5"/>
      <c r="R59" s="5"/>
      <c r="S59" s="116"/>
      <c r="T59" s="116"/>
      <c r="U59" s="44"/>
    </row>
    <row r="60" spans="1:21" ht="27" customHeight="1">
      <c r="A60" s="33"/>
      <c r="B60" s="22" t="s">
        <v>4</v>
      </c>
      <c r="C60" s="7">
        <v>17</v>
      </c>
      <c r="D60" s="7">
        <v>18</v>
      </c>
      <c r="E60" s="7">
        <v>19</v>
      </c>
      <c r="F60" s="7">
        <v>20</v>
      </c>
      <c r="G60" s="7">
        <v>21</v>
      </c>
      <c r="H60" s="7">
        <v>22</v>
      </c>
      <c r="I60" s="7">
        <v>23</v>
      </c>
      <c r="J60" s="7">
        <v>24</v>
      </c>
      <c r="K60" s="7">
        <v>25</v>
      </c>
      <c r="L60" s="7">
        <v>26</v>
      </c>
      <c r="M60" s="7">
        <v>27</v>
      </c>
      <c r="N60" s="7">
        <v>28</v>
      </c>
      <c r="O60" s="7">
        <v>29</v>
      </c>
      <c r="P60" s="7">
        <v>30</v>
      </c>
      <c r="Q60" s="7">
        <v>31</v>
      </c>
      <c r="R60" s="49" t="s">
        <v>6</v>
      </c>
      <c r="S60" s="117"/>
      <c r="T60" s="117"/>
      <c r="U60" s="8"/>
    </row>
    <row r="61" spans="1:21" ht="12.75" customHeight="1">
      <c r="A61" s="33"/>
      <c r="B61" s="23"/>
      <c r="C61" s="11"/>
      <c r="D61" s="17"/>
      <c r="E61" s="17"/>
      <c r="F61" s="17"/>
      <c r="G61" s="17"/>
      <c r="H61" s="17"/>
      <c r="I61" s="17"/>
      <c r="J61" s="17"/>
      <c r="K61" s="17"/>
      <c r="L61" s="17"/>
      <c r="M61" s="11"/>
      <c r="N61" s="11"/>
      <c r="O61" s="11"/>
      <c r="P61" s="11"/>
      <c r="Q61" s="11"/>
      <c r="R61" s="11"/>
      <c r="S61" s="107"/>
      <c r="T61" s="107"/>
      <c r="U61" s="14"/>
    </row>
    <row r="62" spans="1:21" ht="12.75" customHeight="1">
      <c r="A62" s="33"/>
      <c r="B62" s="24">
        <f>+B44</f>
      </c>
      <c r="C62" s="13">
        <f>IF(WEEKDAY('休日'!$B$3+C$21-1,2)&gt;=6,'休日'!$B$3+C$21-1,IF(ISERROR(MATCH('休日'!$B$3+C$21-1,'休日'!$A$5:$A$32,0)),"","休"))</f>
      </c>
      <c r="D62" s="13">
        <f>IF(WEEKDAY('休日'!$B$3+D$21-1,2)&gt;=6,'休日'!$B$3+D$21-1,IF(ISERROR(MATCH('休日'!$B$3+D$21-1,'休日'!$A$5:$A$32,0)),"","休"))</f>
      </c>
      <c r="E62" s="13">
        <f>IF(WEEKDAY('休日'!$B$3+E$21-1,2)&gt;=6,'休日'!$B$3+E$21-1,IF(ISERROR(MATCH('休日'!$B$3+E$21-1,'休日'!$A$5:$A$32,0)),"","休"))</f>
        <v>41293</v>
      </c>
      <c r="F62" s="13">
        <f>IF(WEEKDAY('休日'!$B$3+F$21-1,2)&gt;=6,'休日'!$B$3+F$21-1,IF(ISERROR(MATCH('休日'!$B$3+F$21-1,'休日'!$A$5:$A$32,0)),"","休"))</f>
        <v>41294</v>
      </c>
      <c r="G62" s="13">
        <f>IF(WEEKDAY('休日'!$B$3+G$21-1,2)&gt;=6,'休日'!$B$3+G$21-1,IF(ISERROR(MATCH('休日'!$B$3+G$21-1,'休日'!$A$5:$A$32,0)),"","休"))</f>
      </c>
      <c r="H62" s="13">
        <f>IF(WEEKDAY('休日'!$B$3+H$21-1,2)&gt;=6,'休日'!$B$3+H$21-1,IF(ISERROR(MATCH('休日'!$B$3+H$21-1,'休日'!$A$5:$A$32,0)),"","休"))</f>
      </c>
      <c r="I62" s="13">
        <f>IF(WEEKDAY('休日'!$B$3+I$21-1,2)&gt;=6,'休日'!$B$3+I$21-1,IF(ISERROR(MATCH('休日'!$B$3+I$21-1,'休日'!$A$5:$A$32,0)),"","休"))</f>
      </c>
      <c r="J62" s="13">
        <f>IF(WEEKDAY('休日'!$B$3+J$21-1,2)&gt;=6,'休日'!$B$3+J$21-1,IF(ISERROR(MATCH('休日'!$B$3+J$21-1,'休日'!$A$5:$A$32,0)),"","休"))</f>
      </c>
      <c r="K62" s="13">
        <f>IF(WEEKDAY('休日'!$B$3+K$21-1,2)&gt;=6,'休日'!$B$3+K$21-1,IF(ISERROR(MATCH('休日'!$B$3+K$21-1,'休日'!$A$5:$A$32,0)),"","休"))</f>
      </c>
      <c r="L62" s="13">
        <f>IF(WEEKDAY('休日'!$B$3+L$21-1,2)&gt;=6,'休日'!$B$3+L$21-1,IF(ISERROR(MATCH('休日'!$B$3+L$21-1,'休日'!$A$5:$A$32,0)),"","休"))</f>
        <v>41300</v>
      </c>
      <c r="M62" s="13">
        <f>IF(WEEKDAY('休日'!$B$3+M$21-1,2)&gt;=6,'休日'!$B$3+M$21-1,IF(ISERROR(MATCH('休日'!$B$3+M$21-1,'休日'!$A$5:$A$32,0)),"","休"))</f>
        <v>41301</v>
      </c>
      <c r="N62" s="13">
        <f>IF(WEEKDAY('休日'!$B$3+N$21-1,2)&gt;=6,'休日'!$B$3+N$21-1,IF(ISERROR(MATCH('休日'!$B$3+N$21-1,'休日'!$A$5:$A$32,0)),"","休"))</f>
      </c>
      <c r="O62" s="13">
        <f>IF(WEEKDAY('休日'!$B$3+O$21-1,2)&gt;=6,'休日'!$B$3+O$21-1,IF(ISERROR(MATCH('休日'!$B$3+O$21-1,'休日'!$A$5:$A$32,0)),"","休"))</f>
      </c>
      <c r="P62" s="13">
        <f>IF(WEEKDAY('休日'!$B$3+P$21-1,2)&gt;=6,'休日'!$B$3+P$21-1,IF(ISERROR(MATCH('休日'!$B$3+P$21-1,'休日'!$A$5:$A$32,0)),"","休"))</f>
      </c>
      <c r="Q62" s="13">
        <f>IF(WEEKDAY('休日'!$B$3+Q$21-1,2)&gt;=6,'休日'!$B$3+Q$21-1,IF(ISERROR(MATCH('休日'!$B$3+Q$21-1,'休日'!$A$5:$A$32,0)),"","休"))</f>
      </c>
      <c r="R62" s="13"/>
      <c r="S62" s="107"/>
      <c r="T62" s="107"/>
      <c r="U62" s="14"/>
    </row>
    <row r="63" spans="1:21" ht="12.75" customHeight="1">
      <c r="A63" s="33"/>
      <c r="B63" s="46"/>
      <c r="C63" s="16"/>
      <c r="D63" s="16"/>
      <c r="E63" s="16"/>
      <c r="F63" s="16"/>
      <c r="G63" s="16"/>
      <c r="H63" s="16"/>
      <c r="I63" s="16"/>
      <c r="J63" s="16"/>
      <c r="K63" s="16"/>
      <c r="L63" s="16"/>
      <c r="M63" s="16"/>
      <c r="N63" s="16"/>
      <c r="O63" s="16"/>
      <c r="P63" s="16"/>
      <c r="Q63" s="16"/>
      <c r="R63" s="16"/>
      <c r="S63" s="107"/>
      <c r="T63" s="107"/>
      <c r="U63" s="18"/>
    </row>
    <row r="64" spans="1:21" ht="12.75" customHeight="1">
      <c r="A64" s="33"/>
      <c r="B64" s="26" t="s">
        <v>25</v>
      </c>
      <c r="C64" s="48"/>
      <c r="D64" s="48"/>
      <c r="E64" s="48"/>
      <c r="F64" s="48"/>
      <c r="G64" s="48"/>
      <c r="H64" s="48"/>
      <c r="I64" s="48"/>
      <c r="J64" s="48"/>
      <c r="K64" s="48"/>
      <c r="L64" s="48"/>
      <c r="M64" s="48"/>
      <c r="N64" s="48"/>
      <c r="O64" s="48"/>
      <c r="P64" s="48"/>
      <c r="Q64" s="48"/>
      <c r="R64" s="48">
        <f>SUM(C46:R46)+SUM(C64:Q64)</f>
        <v>0</v>
      </c>
      <c r="S64" s="115"/>
      <c r="T64" s="115"/>
      <c r="U64" s="19"/>
    </row>
    <row r="65" spans="1:21" ht="12.75" customHeight="1">
      <c r="A65" s="33"/>
      <c r="B65" s="27"/>
      <c r="C65" s="11"/>
      <c r="D65" s="17"/>
      <c r="E65" s="17"/>
      <c r="F65" s="17"/>
      <c r="G65" s="17"/>
      <c r="H65" s="17"/>
      <c r="I65" s="17"/>
      <c r="J65" s="17"/>
      <c r="K65" s="17"/>
      <c r="L65" s="17"/>
      <c r="M65" s="11"/>
      <c r="N65" s="11"/>
      <c r="O65" s="11"/>
      <c r="P65" s="11"/>
      <c r="Q65" s="11"/>
      <c r="R65" s="11"/>
      <c r="S65" s="106"/>
      <c r="T65" s="106"/>
      <c r="U65" s="12"/>
    </row>
    <row r="66" spans="1:21" ht="12.75" customHeight="1">
      <c r="A66" s="33"/>
      <c r="B66" s="24">
        <f>+B48</f>
      </c>
      <c r="C66" s="13">
        <f>IF(WEEKDAY('休日'!$B$3+C$21-1,2)&gt;=6,'休日'!$B$3+C$21-1,IF(ISERROR(MATCH('休日'!$B$3+C$21-1,'休日'!$A$5:$A$32,0)),"","休"))</f>
      </c>
      <c r="D66" s="13">
        <f>IF(WEEKDAY('休日'!$B$3+D$21-1,2)&gt;=6,'休日'!$B$3+D$21-1,IF(ISERROR(MATCH('休日'!$B$3+D$21-1,'休日'!$A$5:$A$32,0)),"","休"))</f>
      </c>
      <c r="E66" s="13">
        <f>IF(WEEKDAY('休日'!$B$3+E$21-1,2)&gt;=6,'休日'!$B$3+E$21-1,IF(ISERROR(MATCH('休日'!$B$3+E$21-1,'休日'!$A$5:$A$32,0)),"","休"))</f>
        <v>41293</v>
      </c>
      <c r="F66" s="13">
        <f>IF(WEEKDAY('休日'!$B$3+F$21-1,2)&gt;=6,'休日'!$B$3+F$21-1,IF(ISERROR(MATCH('休日'!$B$3+F$21-1,'休日'!$A$5:$A$32,0)),"","休"))</f>
        <v>41294</v>
      </c>
      <c r="G66" s="13">
        <f>IF(WEEKDAY('休日'!$B$3+G$21-1,2)&gt;=6,'休日'!$B$3+G$21-1,IF(ISERROR(MATCH('休日'!$B$3+G$21-1,'休日'!$A$5:$A$32,0)),"","休"))</f>
      </c>
      <c r="H66" s="13">
        <f>IF(WEEKDAY('休日'!$B$3+H$21-1,2)&gt;=6,'休日'!$B$3+H$21-1,IF(ISERROR(MATCH('休日'!$B$3+H$21-1,'休日'!$A$5:$A$32,0)),"","休"))</f>
      </c>
      <c r="I66" s="13">
        <f>IF(WEEKDAY('休日'!$B$3+I$21-1,2)&gt;=6,'休日'!$B$3+I$21-1,IF(ISERROR(MATCH('休日'!$B$3+I$21-1,'休日'!$A$5:$A$32,0)),"","休"))</f>
      </c>
      <c r="J66" s="13">
        <f>IF(WEEKDAY('休日'!$B$3+J$21-1,2)&gt;=6,'休日'!$B$3+J$21-1,IF(ISERROR(MATCH('休日'!$B$3+J$21-1,'休日'!$A$5:$A$32,0)),"","休"))</f>
      </c>
      <c r="K66" s="13">
        <f>IF(WEEKDAY('休日'!$B$3+K$21-1,2)&gt;=6,'休日'!$B$3+K$21-1,IF(ISERROR(MATCH('休日'!$B$3+K$21-1,'休日'!$A$5:$A$32,0)),"","休"))</f>
      </c>
      <c r="L66" s="13">
        <f>IF(WEEKDAY('休日'!$B$3+L$21-1,2)&gt;=6,'休日'!$B$3+L$21-1,IF(ISERROR(MATCH('休日'!$B$3+L$21-1,'休日'!$A$5:$A$32,0)),"","休"))</f>
        <v>41300</v>
      </c>
      <c r="M66" s="13">
        <f>IF(WEEKDAY('休日'!$B$3+M$21-1,2)&gt;=6,'休日'!$B$3+M$21-1,IF(ISERROR(MATCH('休日'!$B$3+M$21-1,'休日'!$A$5:$A$32,0)),"","休"))</f>
        <v>41301</v>
      </c>
      <c r="N66" s="13">
        <f>IF(WEEKDAY('休日'!$B$3+N$21-1,2)&gt;=6,'休日'!$B$3+N$21-1,IF(ISERROR(MATCH('休日'!$B$3+N$21-1,'休日'!$A$5:$A$32,0)),"","休"))</f>
      </c>
      <c r="O66" s="13">
        <f>IF(WEEKDAY('休日'!$B$3+O$21-1,2)&gt;=6,'休日'!$B$3+O$21-1,IF(ISERROR(MATCH('休日'!$B$3+O$21-1,'休日'!$A$5:$A$32,0)),"","休"))</f>
      </c>
      <c r="P66" s="13">
        <f>IF(WEEKDAY('休日'!$B$3+P$21-1,2)&gt;=6,'休日'!$B$3+P$21-1,IF(ISERROR(MATCH('休日'!$B$3+P$21-1,'休日'!$A$5:$A$32,0)),"","休"))</f>
      </c>
      <c r="Q66" s="13">
        <f>IF(WEEKDAY('休日'!$B$3+Q$21-1,2)&gt;=6,'休日'!$B$3+Q$21-1,IF(ISERROR(MATCH('休日'!$B$3+Q$21-1,'休日'!$A$5:$A$32,0)),"","休"))</f>
      </c>
      <c r="R66" s="13"/>
      <c r="S66" s="107"/>
      <c r="T66" s="107"/>
      <c r="U66" s="14"/>
    </row>
    <row r="67" spans="1:21" ht="12.75" customHeight="1">
      <c r="A67" s="33"/>
      <c r="B67" s="28"/>
      <c r="C67" s="16"/>
      <c r="D67" s="16"/>
      <c r="E67" s="16"/>
      <c r="F67" s="16"/>
      <c r="G67" s="16"/>
      <c r="H67" s="16"/>
      <c r="I67" s="16"/>
      <c r="J67" s="16"/>
      <c r="K67" s="16"/>
      <c r="L67" s="16"/>
      <c r="M67" s="16"/>
      <c r="N67" s="16"/>
      <c r="O67" s="16"/>
      <c r="P67" s="16"/>
      <c r="Q67" s="16"/>
      <c r="R67" s="16"/>
      <c r="S67" s="107"/>
      <c r="T67" s="107"/>
      <c r="U67" s="18"/>
    </row>
    <row r="68" spans="1:21" ht="12.75" customHeight="1">
      <c r="A68" s="33"/>
      <c r="B68" s="26" t="s">
        <v>25</v>
      </c>
      <c r="C68" s="48"/>
      <c r="D68" s="48"/>
      <c r="E68" s="48"/>
      <c r="F68" s="48"/>
      <c r="G68" s="48"/>
      <c r="H68" s="48"/>
      <c r="I68" s="48"/>
      <c r="J68" s="48"/>
      <c r="K68" s="48"/>
      <c r="L68" s="48"/>
      <c r="M68" s="48"/>
      <c r="N68" s="48"/>
      <c r="O68" s="48"/>
      <c r="P68" s="48"/>
      <c r="Q68" s="48"/>
      <c r="R68" s="48">
        <f>SUM(C50:R50)+SUM(C68:Q68)</f>
        <v>0</v>
      </c>
      <c r="S68" s="115"/>
      <c r="T68" s="115"/>
      <c r="U68" s="19"/>
    </row>
    <row r="69" spans="1:21" ht="12.75" customHeight="1">
      <c r="A69" s="33"/>
      <c r="B69" s="23"/>
      <c r="C69" s="11"/>
      <c r="D69" s="17"/>
      <c r="E69" s="17"/>
      <c r="F69" s="17"/>
      <c r="G69" s="17"/>
      <c r="H69" s="17"/>
      <c r="I69" s="17"/>
      <c r="J69" s="17"/>
      <c r="K69" s="17"/>
      <c r="L69" s="17"/>
      <c r="M69" s="11"/>
      <c r="N69" s="11"/>
      <c r="O69" s="11"/>
      <c r="P69" s="11"/>
      <c r="Q69" s="11"/>
      <c r="R69" s="11"/>
      <c r="S69" s="106"/>
      <c r="T69" s="106"/>
      <c r="U69" s="12"/>
    </row>
    <row r="70" spans="1:21" ht="12.75" customHeight="1">
      <c r="A70" s="33"/>
      <c r="B70" s="24">
        <f>+B52</f>
      </c>
      <c r="C70" s="13">
        <f>IF(WEEKDAY('休日'!$B$3+C$21-1,2)&gt;=6,'休日'!$B$3+C$21-1,IF(ISERROR(MATCH('休日'!$B$3+C$21-1,'休日'!$A$5:$A$32,0)),"","休"))</f>
      </c>
      <c r="D70" s="13">
        <f>IF(WEEKDAY('休日'!$B$3+D$21-1,2)&gt;=6,'休日'!$B$3+D$21-1,IF(ISERROR(MATCH('休日'!$B$3+D$21-1,'休日'!$A$5:$A$32,0)),"","休"))</f>
      </c>
      <c r="E70" s="13">
        <f>IF(WEEKDAY('休日'!$B$3+E$21-1,2)&gt;=6,'休日'!$B$3+E$21-1,IF(ISERROR(MATCH('休日'!$B$3+E$21-1,'休日'!$A$5:$A$32,0)),"","休"))</f>
        <v>41293</v>
      </c>
      <c r="F70" s="13">
        <f>IF(WEEKDAY('休日'!$B$3+F$21-1,2)&gt;=6,'休日'!$B$3+F$21-1,IF(ISERROR(MATCH('休日'!$B$3+F$21-1,'休日'!$A$5:$A$32,0)),"","休"))</f>
        <v>41294</v>
      </c>
      <c r="G70" s="13">
        <f>IF(WEEKDAY('休日'!$B$3+G$21-1,2)&gt;=6,'休日'!$B$3+G$21-1,IF(ISERROR(MATCH('休日'!$B$3+G$21-1,'休日'!$A$5:$A$32,0)),"","休"))</f>
      </c>
      <c r="H70" s="13">
        <f>IF(WEEKDAY('休日'!$B$3+H$21-1,2)&gt;=6,'休日'!$B$3+H$21-1,IF(ISERROR(MATCH('休日'!$B$3+H$21-1,'休日'!$A$5:$A$32,0)),"","休"))</f>
      </c>
      <c r="I70" s="13">
        <f>IF(WEEKDAY('休日'!$B$3+I$21-1,2)&gt;=6,'休日'!$B$3+I$21-1,IF(ISERROR(MATCH('休日'!$B$3+I$21-1,'休日'!$A$5:$A$32,0)),"","休"))</f>
      </c>
      <c r="J70" s="13">
        <f>IF(WEEKDAY('休日'!$B$3+J$21-1,2)&gt;=6,'休日'!$B$3+J$21-1,IF(ISERROR(MATCH('休日'!$B$3+J$21-1,'休日'!$A$5:$A$32,0)),"","休"))</f>
      </c>
      <c r="K70" s="13">
        <f>IF(WEEKDAY('休日'!$B$3+K$21-1,2)&gt;=6,'休日'!$B$3+K$21-1,IF(ISERROR(MATCH('休日'!$B$3+K$21-1,'休日'!$A$5:$A$32,0)),"","休"))</f>
      </c>
      <c r="L70" s="13">
        <f>IF(WEEKDAY('休日'!$B$3+L$21-1,2)&gt;=6,'休日'!$B$3+L$21-1,IF(ISERROR(MATCH('休日'!$B$3+L$21-1,'休日'!$A$5:$A$32,0)),"","休"))</f>
        <v>41300</v>
      </c>
      <c r="M70" s="13">
        <f>IF(WEEKDAY('休日'!$B$3+M$21-1,2)&gt;=6,'休日'!$B$3+M$21-1,IF(ISERROR(MATCH('休日'!$B$3+M$21-1,'休日'!$A$5:$A$32,0)),"","休"))</f>
        <v>41301</v>
      </c>
      <c r="N70" s="13">
        <f>IF(WEEKDAY('休日'!$B$3+N$21-1,2)&gt;=6,'休日'!$B$3+N$21-1,IF(ISERROR(MATCH('休日'!$B$3+N$21-1,'休日'!$A$5:$A$32,0)),"","休"))</f>
      </c>
      <c r="O70" s="13">
        <f>IF(WEEKDAY('休日'!$B$3+O$21-1,2)&gt;=6,'休日'!$B$3+O$21-1,IF(ISERROR(MATCH('休日'!$B$3+O$21-1,'休日'!$A$5:$A$32,0)),"","休"))</f>
      </c>
      <c r="P70" s="13">
        <f>IF(WEEKDAY('休日'!$B$3+P$21-1,2)&gt;=6,'休日'!$B$3+P$21-1,IF(ISERROR(MATCH('休日'!$B$3+P$21-1,'休日'!$A$5:$A$32,0)),"","休"))</f>
      </c>
      <c r="Q70" s="13">
        <f>IF(WEEKDAY('休日'!$B$3+Q$21-1,2)&gt;=6,'休日'!$B$3+Q$21-1,IF(ISERROR(MATCH('休日'!$B$3+Q$21-1,'休日'!$A$5:$A$32,0)),"","休"))</f>
      </c>
      <c r="R70" s="13"/>
      <c r="S70" s="107"/>
      <c r="T70" s="107"/>
      <c r="U70" s="14"/>
    </row>
    <row r="71" spans="1:21" ht="12.75" customHeight="1">
      <c r="A71" s="33"/>
      <c r="B71" s="46"/>
      <c r="C71" s="16"/>
      <c r="D71" s="16"/>
      <c r="E71" s="16"/>
      <c r="F71" s="16"/>
      <c r="G71" s="16"/>
      <c r="H71" s="16"/>
      <c r="I71" s="16"/>
      <c r="J71" s="16"/>
      <c r="K71" s="16"/>
      <c r="L71" s="16"/>
      <c r="M71" s="16"/>
      <c r="N71" s="16"/>
      <c r="O71" s="16"/>
      <c r="P71" s="16"/>
      <c r="Q71" s="16"/>
      <c r="R71" s="16"/>
      <c r="S71" s="107"/>
      <c r="T71" s="107"/>
      <c r="U71" s="18"/>
    </row>
    <row r="72" spans="1:21" ht="12.75" customHeight="1">
      <c r="A72" s="33"/>
      <c r="B72" s="26" t="s">
        <v>25</v>
      </c>
      <c r="C72" s="48"/>
      <c r="D72" s="48"/>
      <c r="E72" s="48"/>
      <c r="F72" s="48"/>
      <c r="G72" s="48"/>
      <c r="H72" s="48"/>
      <c r="I72" s="48"/>
      <c r="J72" s="48"/>
      <c r="K72" s="48"/>
      <c r="L72" s="48"/>
      <c r="M72" s="48"/>
      <c r="N72" s="48"/>
      <c r="O72" s="48"/>
      <c r="P72" s="48"/>
      <c r="Q72" s="48"/>
      <c r="R72" s="48">
        <f>SUM(C54:R54)+SUM(C72:Q72)</f>
        <v>0</v>
      </c>
      <c r="S72" s="115"/>
      <c r="T72" s="115"/>
      <c r="U72" s="19"/>
    </row>
    <row r="73" spans="1:21" ht="12.75" customHeight="1">
      <c r="A73" s="33"/>
      <c r="B73" s="23"/>
      <c r="C73" s="11"/>
      <c r="D73" s="17"/>
      <c r="E73" s="17"/>
      <c r="F73" s="17"/>
      <c r="G73" s="17"/>
      <c r="H73" s="17"/>
      <c r="I73" s="17"/>
      <c r="J73" s="17"/>
      <c r="K73" s="17"/>
      <c r="L73" s="17"/>
      <c r="M73" s="11"/>
      <c r="N73" s="11"/>
      <c r="O73" s="11"/>
      <c r="P73" s="11"/>
      <c r="Q73" s="11"/>
      <c r="R73" s="11"/>
      <c r="S73" s="106"/>
      <c r="T73" s="106"/>
      <c r="U73" s="12"/>
    </row>
    <row r="74" spans="1:21" ht="12.75" customHeight="1">
      <c r="A74" s="33"/>
      <c r="B74" s="24">
        <f>+B56</f>
      </c>
      <c r="C74" s="13">
        <f>IF(WEEKDAY('休日'!$B$3+C$21-1,2)&gt;=6,'休日'!$B$3+C$21-1,IF(ISERROR(MATCH('休日'!$B$3+C$21-1,'休日'!$A$5:$A$32,0)),"","休"))</f>
      </c>
      <c r="D74" s="13">
        <f>IF(WEEKDAY('休日'!$B$3+D$21-1,2)&gt;=6,'休日'!$B$3+D$21-1,IF(ISERROR(MATCH('休日'!$B$3+D$21-1,'休日'!$A$5:$A$32,0)),"","休"))</f>
      </c>
      <c r="E74" s="13">
        <f>IF(WEEKDAY('休日'!$B$3+E$21-1,2)&gt;=6,'休日'!$B$3+E$21-1,IF(ISERROR(MATCH('休日'!$B$3+E$21-1,'休日'!$A$5:$A$32,0)),"","休"))</f>
        <v>41293</v>
      </c>
      <c r="F74" s="13">
        <f>IF(WEEKDAY('休日'!$B$3+F$21-1,2)&gt;=6,'休日'!$B$3+F$21-1,IF(ISERROR(MATCH('休日'!$B$3+F$21-1,'休日'!$A$5:$A$32,0)),"","休"))</f>
        <v>41294</v>
      </c>
      <c r="G74" s="13">
        <f>IF(WEEKDAY('休日'!$B$3+G$21-1,2)&gt;=6,'休日'!$B$3+G$21-1,IF(ISERROR(MATCH('休日'!$B$3+G$21-1,'休日'!$A$5:$A$32,0)),"","休"))</f>
      </c>
      <c r="H74" s="13">
        <f>IF(WEEKDAY('休日'!$B$3+H$21-1,2)&gt;=6,'休日'!$B$3+H$21-1,IF(ISERROR(MATCH('休日'!$B$3+H$21-1,'休日'!$A$5:$A$32,0)),"","休"))</f>
      </c>
      <c r="I74" s="13">
        <f>IF(WEEKDAY('休日'!$B$3+I$21-1,2)&gt;=6,'休日'!$B$3+I$21-1,IF(ISERROR(MATCH('休日'!$B$3+I$21-1,'休日'!$A$5:$A$32,0)),"","休"))</f>
      </c>
      <c r="J74" s="13">
        <f>IF(WEEKDAY('休日'!$B$3+J$21-1,2)&gt;=6,'休日'!$B$3+J$21-1,IF(ISERROR(MATCH('休日'!$B$3+J$21-1,'休日'!$A$5:$A$32,0)),"","休"))</f>
      </c>
      <c r="K74" s="13">
        <f>IF(WEEKDAY('休日'!$B$3+K$21-1,2)&gt;=6,'休日'!$B$3+K$21-1,IF(ISERROR(MATCH('休日'!$B$3+K$21-1,'休日'!$A$5:$A$32,0)),"","休"))</f>
      </c>
      <c r="L74" s="13">
        <f>IF(WEEKDAY('休日'!$B$3+L$21-1,2)&gt;=6,'休日'!$B$3+L$21-1,IF(ISERROR(MATCH('休日'!$B$3+L$21-1,'休日'!$A$5:$A$32,0)),"","休"))</f>
        <v>41300</v>
      </c>
      <c r="M74" s="13">
        <f>IF(WEEKDAY('休日'!$B$3+M$21-1,2)&gt;=6,'休日'!$B$3+M$21-1,IF(ISERROR(MATCH('休日'!$B$3+M$21-1,'休日'!$A$5:$A$32,0)),"","休"))</f>
        <v>41301</v>
      </c>
      <c r="N74" s="13">
        <f>IF(WEEKDAY('休日'!$B$3+N$21-1,2)&gt;=6,'休日'!$B$3+N$21-1,IF(ISERROR(MATCH('休日'!$B$3+N$21-1,'休日'!$A$5:$A$32,0)),"","休"))</f>
      </c>
      <c r="O74" s="13">
        <f>IF(WEEKDAY('休日'!$B$3+O$21-1,2)&gt;=6,'休日'!$B$3+O$21-1,IF(ISERROR(MATCH('休日'!$B$3+O$21-1,'休日'!$A$5:$A$32,0)),"","休"))</f>
      </c>
      <c r="P74" s="13">
        <f>IF(WEEKDAY('休日'!$B$3+P$21-1,2)&gt;=6,'休日'!$B$3+P$21-1,IF(ISERROR(MATCH('休日'!$B$3+P$21-1,'休日'!$A$5:$A$32,0)),"","休"))</f>
      </c>
      <c r="Q74" s="13">
        <f>IF(WEEKDAY('休日'!$B$3+Q$21-1,2)&gt;=6,'休日'!$B$3+Q$21-1,IF(ISERROR(MATCH('休日'!$B$3+Q$21-1,'休日'!$A$5:$A$32,0)),"","休"))</f>
      </c>
      <c r="R74" s="13"/>
      <c r="S74" s="107"/>
      <c r="T74" s="107"/>
      <c r="U74" s="14"/>
    </row>
    <row r="75" spans="1:21" ht="12.75" customHeight="1">
      <c r="A75" s="33"/>
      <c r="B75" s="46"/>
      <c r="C75" s="16"/>
      <c r="D75" s="16"/>
      <c r="E75" s="16"/>
      <c r="F75" s="16"/>
      <c r="G75" s="16"/>
      <c r="H75" s="16"/>
      <c r="I75" s="16"/>
      <c r="J75" s="16"/>
      <c r="K75" s="16"/>
      <c r="L75" s="16"/>
      <c r="M75" s="16"/>
      <c r="N75" s="16"/>
      <c r="O75" s="16"/>
      <c r="P75" s="16"/>
      <c r="Q75" s="16"/>
      <c r="R75" s="16"/>
      <c r="S75" s="107"/>
      <c r="T75" s="107"/>
      <c r="U75" s="18"/>
    </row>
    <row r="76" spans="1:21" ht="12.75" customHeight="1">
      <c r="A76" s="33"/>
      <c r="B76" s="26" t="s">
        <v>25</v>
      </c>
      <c r="C76" s="48"/>
      <c r="D76" s="48"/>
      <c r="E76" s="48"/>
      <c r="F76" s="48"/>
      <c r="G76" s="48"/>
      <c r="H76" s="48"/>
      <c r="I76" s="48"/>
      <c r="J76" s="48"/>
      <c r="K76" s="48"/>
      <c r="L76" s="48"/>
      <c r="M76" s="48"/>
      <c r="N76" s="48"/>
      <c r="O76" s="48"/>
      <c r="P76" s="48"/>
      <c r="Q76" s="48"/>
      <c r="R76" s="48">
        <f>SUM(C58:R58)+SUM(C76:Q76)</f>
        <v>0</v>
      </c>
      <c r="S76" s="115"/>
      <c r="T76" s="115"/>
      <c r="U76" s="19"/>
    </row>
    <row r="77" spans="1:19" ht="12.75" customHeight="1">
      <c r="A77" s="33"/>
      <c r="B77" s="29" t="s">
        <v>7</v>
      </c>
      <c r="C77" s="100"/>
      <c r="D77" s="100"/>
      <c r="E77" s="100"/>
      <c r="F77" s="100"/>
      <c r="G77" s="100"/>
      <c r="H77" s="100"/>
      <c r="I77" s="100"/>
      <c r="J77" s="100"/>
      <c r="K77" s="100"/>
      <c r="M77" s="5" t="s">
        <v>78</v>
      </c>
      <c r="N77" s="5"/>
      <c r="O77" s="5"/>
      <c r="P77" s="5"/>
      <c r="Q77" s="5"/>
      <c r="S77" s="113"/>
    </row>
    <row r="78" spans="1:21" ht="12.75" customHeight="1">
      <c r="A78" s="33"/>
      <c r="B78" s="29" t="s">
        <v>75</v>
      </c>
      <c r="C78" s="100"/>
      <c r="D78" s="100"/>
      <c r="E78" s="100"/>
      <c r="F78" s="100"/>
      <c r="G78" s="100"/>
      <c r="H78" s="100"/>
      <c r="I78" s="100"/>
      <c r="J78" s="100"/>
      <c r="K78" s="100"/>
      <c r="M78" s="101" t="s">
        <v>76</v>
      </c>
      <c r="N78" s="101">
        <f>+F$1</f>
        <v>25</v>
      </c>
      <c r="O78" s="101" t="s">
        <v>73</v>
      </c>
      <c r="P78" s="101">
        <f>+H$1</f>
        <v>1</v>
      </c>
      <c r="Q78" s="120" t="s">
        <v>77</v>
      </c>
      <c r="R78" s="75"/>
      <c r="S78" s="144" t="s">
        <v>74</v>
      </c>
      <c r="U78" s="104"/>
    </row>
    <row r="79" spans="1:19" ht="12.75" customHeight="1">
      <c r="A79" s="33"/>
      <c r="B79" s="102"/>
      <c r="C79" s="100"/>
      <c r="D79" s="100"/>
      <c r="E79" s="100"/>
      <c r="F79" s="100"/>
      <c r="G79" s="100"/>
      <c r="H79" s="100"/>
      <c r="I79" s="100"/>
      <c r="J79" s="100"/>
      <c r="K79" s="100"/>
      <c r="M79" s="5" t="s">
        <v>82</v>
      </c>
      <c r="P79" s="5" t="str">
        <f>'雇用依頼'!$E$5</f>
        <v>○○　○○　　印</v>
      </c>
      <c r="S79" s="113"/>
    </row>
    <row r="80" spans="1:19" ht="12.75" customHeight="1">
      <c r="A80" s="33"/>
      <c r="B80" s="102"/>
      <c r="C80" s="100"/>
      <c r="D80" s="100"/>
      <c r="E80" s="100"/>
      <c r="F80" s="100"/>
      <c r="G80" s="100"/>
      <c r="H80" s="100"/>
      <c r="I80" s="100"/>
      <c r="J80" s="100"/>
      <c r="K80" s="100"/>
      <c r="M80" s="5"/>
      <c r="P80" s="5">
        <f>IF('雇用依頼'!$E$6="","",'雇用依頼'!$E$6)</f>
      </c>
      <c r="S80" s="113"/>
    </row>
    <row r="81" spans="1:21" ht="27" customHeight="1">
      <c r="A81" s="33"/>
      <c r="B81" s="22" t="s">
        <v>4</v>
      </c>
      <c r="C81" s="7">
        <v>1</v>
      </c>
      <c r="D81" s="7">
        <v>2</v>
      </c>
      <c r="E81" s="7">
        <v>3</v>
      </c>
      <c r="F81" s="7">
        <v>4</v>
      </c>
      <c r="G81" s="7">
        <v>5</v>
      </c>
      <c r="H81" s="7">
        <v>6</v>
      </c>
      <c r="I81" s="7">
        <v>7</v>
      </c>
      <c r="J81" s="7">
        <v>8</v>
      </c>
      <c r="K81" s="7">
        <v>9</v>
      </c>
      <c r="L81" s="7">
        <v>10</v>
      </c>
      <c r="M81" s="7">
        <v>11</v>
      </c>
      <c r="N81" s="7">
        <v>12</v>
      </c>
      <c r="O81" s="7">
        <v>13</v>
      </c>
      <c r="P81" s="7">
        <v>14</v>
      </c>
      <c r="Q81" s="7">
        <v>15</v>
      </c>
      <c r="R81" s="7">
        <v>16</v>
      </c>
      <c r="S81" s="114"/>
      <c r="T81" s="114"/>
      <c r="U81" s="45" t="s">
        <v>71</v>
      </c>
    </row>
    <row r="82" spans="1:21" ht="12.75" customHeight="1">
      <c r="A82" s="33"/>
      <c r="B82" s="27"/>
      <c r="C82" s="11"/>
      <c r="D82" s="11"/>
      <c r="E82" s="11"/>
      <c r="F82" s="11"/>
      <c r="G82" s="11"/>
      <c r="H82" s="11"/>
      <c r="I82" s="11"/>
      <c r="J82" s="11"/>
      <c r="K82" s="11"/>
      <c r="L82" s="11"/>
      <c r="M82" s="11"/>
      <c r="N82" s="11"/>
      <c r="O82" s="11"/>
      <c r="P82" s="11"/>
      <c r="Q82" s="11"/>
      <c r="R82" s="11"/>
      <c r="S82" s="142"/>
      <c r="T82" s="106"/>
      <c r="U82" s="109" t="str">
        <f>U43</f>
        <v>時間（9:00-12:00 13:00-17:00）</v>
      </c>
    </row>
    <row r="83" spans="1:21" ht="12.75" customHeight="1">
      <c r="A83" s="33">
        <f>+A56+1</f>
        <v>9</v>
      </c>
      <c r="B83" s="24">
        <f>IF(+INDEX('雇用依頼'!$A:$C,MATCH(+A83,'雇用依頼'!$A:$A,0),2)="","",INDEX('雇用依頼'!$A:$C,MATCH(+A83,'雇用依頼'!$A:$A,0),2))</f>
      </c>
      <c r="C83" s="13" t="str">
        <f>IF(WEEKDAY('休日'!$B$3+C$3-1,2)&gt;=6,'休日'!$B$3+C$3-1,IF(ISERROR(MATCH('休日'!$B$3+C$3-1,'休日'!$A$5:$A$32,0)),"","休"))</f>
        <v>休</v>
      </c>
      <c r="D83" s="13" t="str">
        <f>IF(WEEKDAY('休日'!$B$3+D$3-1,2)&gt;=6,'休日'!$B$3+D$3-1,IF(ISERROR(MATCH('休日'!$B$3+D$3-1,'休日'!$A$5:$A$32,0)),"","休"))</f>
        <v>休</v>
      </c>
      <c r="E83" s="13">
        <f>IF(WEEKDAY('休日'!$B$3+E$3-1,2)&gt;=6,'休日'!$B$3+E$3-1,IF(ISERROR(MATCH('休日'!$B$3+E$3-1,'休日'!$A$5:$A$32,0)),"","休"))</f>
      </c>
      <c r="F83" s="13">
        <f>IF(WEEKDAY('休日'!$B$3+F$3-1,2)&gt;=6,'休日'!$B$3+F$3-1,IF(ISERROR(MATCH('休日'!$B$3+F$3-1,'休日'!$A$5:$A$32,0)),"","休"))</f>
      </c>
      <c r="G83" s="13">
        <f>IF(WEEKDAY('休日'!$B$3+G$3-1,2)&gt;=6,'休日'!$B$3+G$3-1,IF(ISERROR(MATCH('休日'!$B$3+G$3-1,'休日'!$A$5:$A$32,0)),"","休"))</f>
        <v>41279</v>
      </c>
      <c r="H83" s="13">
        <f>IF(WEEKDAY('休日'!$B$3+H$3-1,2)&gt;=6,'休日'!$B$3+H$3-1,IF(ISERROR(MATCH('休日'!$B$3+H$3-1,'休日'!$A$5:$A$32,0)),"","休"))</f>
        <v>41280</v>
      </c>
      <c r="I83" s="13">
        <f>IF(WEEKDAY('休日'!$B$3+I$3-1,2)&gt;=6,'休日'!$B$3+I$3-1,IF(ISERROR(MATCH('休日'!$B$3+I$3-1,'休日'!$A$5:$A$32,0)),"","休"))</f>
      </c>
      <c r="J83" s="13">
        <f>IF(WEEKDAY('休日'!$B$3+J$3-1,2)&gt;=6,'休日'!$B$3+J$3-1,IF(ISERROR(MATCH('休日'!$B$3+J$3-1,'休日'!$A$5:$A$32,0)),"","休"))</f>
      </c>
      <c r="K83" s="13">
        <f>IF(WEEKDAY('休日'!$B$3+K$3-1,2)&gt;=6,'休日'!$B$3+K$3-1,IF(ISERROR(MATCH('休日'!$B$3+K$3-1,'休日'!$A$5:$A$32,0)),"","休"))</f>
      </c>
      <c r="L83" s="13">
        <f>IF(WEEKDAY('休日'!$B$3+L$3-1,2)&gt;=6,'休日'!$B$3+L$3-1,IF(ISERROR(MATCH('休日'!$B$3+L$3-1,'休日'!$A$5:$A$32,0)),"","休"))</f>
      </c>
      <c r="M83" s="13" t="str">
        <f>IF(WEEKDAY('休日'!$B$3+M$3-1,2)&gt;=6,'休日'!$B$3+M$3-1,IF(ISERROR(MATCH('休日'!$B$3+M$3-1,'休日'!$A$5:$A$32,0)),"","休"))</f>
        <v>休</v>
      </c>
      <c r="N83" s="13">
        <f>IF(WEEKDAY('休日'!$B$3+N$3-1,2)&gt;=6,'休日'!$B$3+N$3-1,IF(ISERROR(MATCH('休日'!$B$3+N$3-1,'休日'!$A$5:$A$32,0)),"","休"))</f>
        <v>41286</v>
      </c>
      <c r="O83" s="13">
        <f>IF(WEEKDAY('休日'!$B$3+O$3-1,2)&gt;=6,'休日'!$B$3+O$3-1,IF(ISERROR(MATCH('休日'!$B$3+O$3-1,'休日'!$A$5:$A$32,0)),"","休"))</f>
        <v>41287</v>
      </c>
      <c r="P83" s="13">
        <f>IF(WEEKDAY('休日'!$B$3+P$3-1,2)&gt;=6,'休日'!$B$3+P$3-1,IF(ISERROR(MATCH('休日'!$B$3+P$3-1,'休日'!$A$5:$A$32,0)),"","休"))</f>
      </c>
      <c r="Q83" s="13">
        <f>IF(WEEKDAY('休日'!$B$3+Q$3-1,2)&gt;=6,'休日'!$B$3+Q$3-1,IF(ISERROR(MATCH('休日'!$B$3+Q$3-1,'休日'!$A$5:$A$32,0)),"","休"))</f>
      </c>
      <c r="R83" s="13">
        <f>IF(WEEKDAY('休日'!$B$3+R$3-1,2)&gt;=6,'休日'!$B$3+R$3-1,IF(ISERROR(MATCH('休日'!$B$3+R$3-1,'休日'!$A$5:$A$32,0)),"","休"))</f>
      </c>
      <c r="S83" s="143"/>
      <c r="T83" s="107"/>
      <c r="U83" s="110" t="str">
        <f>U44</f>
        <v>時間（9:00-12:00 13:00-16:00）</v>
      </c>
    </row>
    <row r="84" spans="1:21" ht="12.75" customHeight="1">
      <c r="A84" s="33"/>
      <c r="B84" s="46"/>
      <c r="C84" s="16"/>
      <c r="D84" s="16"/>
      <c r="E84" s="16"/>
      <c r="F84" s="16"/>
      <c r="G84" s="16"/>
      <c r="H84" s="16"/>
      <c r="I84" s="16"/>
      <c r="J84" s="16"/>
      <c r="K84" s="16"/>
      <c r="L84" s="16"/>
      <c r="M84" s="16"/>
      <c r="N84" s="16"/>
      <c r="O84" s="16"/>
      <c r="P84" s="16"/>
      <c r="Q84" s="16"/>
      <c r="R84" s="16"/>
      <c r="S84" s="143"/>
      <c r="T84" s="107"/>
      <c r="U84" s="111" t="str">
        <f>U45</f>
        <v>時間（9:00-12:00）</v>
      </c>
    </row>
    <row r="85" spans="1:21" ht="12.75" customHeight="1">
      <c r="A85" s="33"/>
      <c r="B85" s="26" t="s">
        <v>25</v>
      </c>
      <c r="C85" s="108"/>
      <c r="D85" s="108"/>
      <c r="E85" s="108"/>
      <c r="F85" s="108"/>
      <c r="G85" s="108"/>
      <c r="H85" s="108"/>
      <c r="I85" s="108"/>
      <c r="J85" s="108"/>
      <c r="K85" s="108"/>
      <c r="L85" s="108"/>
      <c r="M85" s="108"/>
      <c r="N85" s="108"/>
      <c r="O85" s="108"/>
      <c r="P85" s="108"/>
      <c r="Q85" s="108"/>
      <c r="R85" s="108"/>
      <c r="S85" s="143"/>
      <c r="T85" s="107"/>
      <c r="U85" s="111" t="str">
        <f>U46</f>
        <v>時間（13:00-16:00）</v>
      </c>
    </row>
    <row r="86" spans="1:21" ht="12.75" customHeight="1">
      <c r="A86" s="33"/>
      <c r="B86" s="23"/>
      <c r="C86" s="11"/>
      <c r="D86" s="11"/>
      <c r="E86" s="11"/>
      <c r="F86" s="11"/>
      <c r="G86" s="11"/>
      <c r="H86" s="11"/>
      <c r="I86" s="11"/>
      <c r="J86" s="11"/>
      <c r="K86" s="11"/>
      <c r="L86" s="11"/>
      <c r="M86" s="11"/>
      <c r="N86" s="11"/>
      <c r="O86" s="11"/>
      <c r="P86" s="11"/>
      <c r="Q86" s="11"/>
      <c r="R86" s="11"/>
      <c r="S86" s="106"/>
      <c r="T86" s="106"/>
      <c r="U86" s="12"/>
    </row>
    <row r="87" spans="1:21" ht="12.75" customHeight="1">
      <c r="A87" s="33">
        <f>+A83+1</f>
        <v>10</v>
      </c>
      <c r="B87" s="24">
        <f>IF(+INDEX('雇用依頼'!$A:$C,MATCH(+A87,'雇用依頼'!$A:$A,0),2)="","",INDEX('雇用依頼'!$A:$C,MATCH(+A87,'雇用依頼'!$A:$A,0),2))</f>
      </c>
      <c r="C87" s="13" t="str">
        <f>IF(WEEKDAY('休日'!$B$3+C$3-1,2)&gt;=6,'休日'!$B$3+C$3-1,IF(ISERROR(MATCH('休日'!$B$3+C$3-1,'休日'!$A$5:$A$32,0)),"","休"))</f>
        <v>休</v>
      </c>
      <c r="D87" s="13" t="str">
        <f>IF(WEEKDAY('休日'!$B$3+D$3-1,2)&gt;=6,'休日'!$B$3+D$3-1,IF(ISERROR(MATCH('休日'!$B$3+D$3-1,'休日'!$A$5:$A$32,0)),"","休"))</f>
        <v>休</v>
      </c>
      <c r="E87" s="13">
        <f>IF(WEEKDAY('休日'!$B$3+E$3-1,2)&gt;=6,'休日'!$B$3+E$3-1,IF(ISERROR(MATCH('休日'!$B$3+E$3-1,'休日'!$A$5:$A$32,0)),"","休"))</f>
      </c>
      <c r="F87" s="13">
        <f>IF(WEEKDAY('休日'!$B$3+F$3-1,2)&gt;=6,'休日'!$B$3+F$3-1,IF(ISERROR(MATCH('休日'!$B$3+F$3-1,'休日'!$A$5:$A$32,0)),"","休"))</f>
      </c>
      <c r="G87" s="13">
        <f>IF(WEEKDAY('休日'!$B$3+G$3-1,2)&gt;=6,'休日'!$B$3+G$3-1,IF(ISERROR(MATCH('休日'!$B$3+G$3-1,'休日'!$A$5:$A$32,0)),"","休"))</f>
        <v>41279</v>
      </c>
      <c r="H87" s="13">
        <f>IF(WEEKDAY('休日'!$B$3+H$3-1,2)&gt;=6,'休日'!$B$3+H$3-1,IF(ISERROR(MATCH('休日'!$B$3+H$3-1,'休日'!$A$5:$A$32,0)),"","休"))</f>
        <v>41280</v>
      </c>
      <c r="I87" s="13">
        <f>IF(WEEKDAY('休日'!$B$3+I$3-1,2)&gt;=6,'休日'!$B$3+I$3-1,IF(ISERROR(MATCH('休日'!$B$3+I$3-1,'休日'!$A$5:$A$32,0)),"","休"))</f>
      </c>
      <c r="J87" s="13">
        <f>IF(WEEKDAY('休日'!$B$3+J$3-1,2)&gt;=6,'休日'!$B$3+J$3-1,IF(ISERROR(MATCH('休日'!$B$3+J$3-1,'休日'!$A$5:$A$32,0)),"","休"))</f>
      </c>
      <c r="K87" s="13">
        <f>IF(WEEKDAY('休日'!$B$3+K$3-1,2)&gt;=6,'休日'!$B$3+K$3-1,IF(ISERROR(MATCH('休日'!$B$3+K$3-1,'休日'!$A$5:$A$32,0)),"","休"))</f>
      </c>
      <c r="L87" s="13">
        <f>IF(WEEKDAY('休日'!$B$3+L$3-1,2)&gt;=6,'休日'!$B$3+L$3-1,IF(ISERROR(MATCH('休日'!$B$3+L$3-1,'休日'!$A$5:$A$32,0)),"","休"))</f>
      </c>
      <c r="M87" s="13" t="str">
        <f>IF(WEEKDAY('休日'!$B$3+M$3-1,2)&gt;=6,'休日'!$B$3+M$3-1,IF(ISERROR(MATCH('休日'!$B$3+M$3-1,'休日'!$A$5:$A$32,0)),"","休"))</f>
        <v>休</v>
      </c>
      <c r="N87" s="13">
        <f>IF(WEEKDAY('休日'!$B$3+N$3-1,2)&gt;=6,'休日'!$B$3+N$3-1,IF(ISERROR(MATCH('休日'!$B$3+N$3-1,'休日'!$A$5:$A$32,0)),"","休"))</f>
        <v>41286</v>
      </c>
      <c r="O87" s="13">
        <f>IF(WEEKDAY('休日'!$B$3+O$3-1,2)&gt;=6,'休日'!$B$3+O$3-1,IF(ISERROR(MATCH('休日'!$B$3+O$3-1,'休日'!$A$5:$A$32,0)),"","休"))</f>
        <v>41287</v>
      </c>
      <c r="P87" s="13">
        <f>IF(WEEKDAY('休日'!$B$3+P$3-1,2)&gt;=6,'休日'!$B$3+P$3-1,IF(ISERROR(MATCH('休日'!$B$3+P$3-1,'休日'!$A$5:$A$32,0)),"","休"))</f>
      </c>
      <c r="Q87" s="13">
        <f>IF(WEEKDAY('休日'!$B$3+Q$3-1,2)&gt;=6,'休日'!$B$3+Q$3-1,IF(ISERROR(MATCH('休日'!$B$3+Q$3-1,'休日'!$A$5:$A$32,0)),"","休"))</f>
      </c>
      <c r="R87" s="13">
        <f>IF(WEEKDAY('休日'!$B$3+R$3-1,2)&gt;=6,'休日'!$B$3+R$3-1,IF(ISERROR(MATCH('休日'!$B$3+R$3-1,'休日'!$A$5:$A$32,0)),"","休"))</f>
      </c>
      <c r="S87" s="107"/>
      <c r="T87" s="107"/>
      <c r="U87" s="14" t="s">
        <v>80</v>
      </c>
    </row>
    <row r="88" spans="1:21" ht="12.75" customHeight="1">
      <c r="A88" s="33"/>
      <c r="B88" s="25"/>
      <c r="C88" s="16"/>
      <c r="D88" s="16"/>
      <c r="E88" s="16"/>
      <c r="F88" s="16"/>
      <c r="G88" s="16"/>
      <c r="H88" s="16"/>
      <c r="I88" s="16"/>
      <c r="J88" s="16"/>
      <c r="K88" s="16"/>
      <c r="L88" s="16"/>
      <c r="M88" s="16"/>
      <c r="N88" s="16"/>
      <c r="O88" s="16"/>
      <c r="P88" s="16"/>
      <c r="Q88" s="16"/>
      <c r="R88" s="16"/>
      <c r="S88" s="107"/>
      <c r="T88" s="107"/>
      <c r="U88" s="18"/>
    </row>
    <row r="89" spans="1:21" ht="12.75" customHeight="1">
      <c r="A89" s="33"/>
      <c r="B89" s="26" t="s">
        <v>25</v>
      </c>
      <c r="C89" s="108"/>
      <c r="D89" s="108"/>
      <c r="E89" s="108"/>
      <c r="F89" s="108"/>
      <c r="G89" s="108"/>
      <c r="H89" s="108"/>
      <c r="I89" s="108"/>
      <c r="J89" s="108"/>
      <c r="K89" s="108"/>
      <c r="L89" s="108"/>
      <c r="M89" s="108"/>
      <c r="N89" s="108"/>
      <c r="O89" s="108"/>
      <c r="P89" s="108"/>
      <c r="Q89" s="108"/>
      <c r="R89" s="108"/>
      <c r="S89" s="115"/>
      <c r="T89" s="115"/>
      <c r="U89" s="19"/>
    </row>
    <row r="90" spans="1:21" ht="12.75" customHeight="1">
      <c r="A90" s="33"/>
      <c r="B90" s="23"/>
      <c r="C90" s="11"/>
      <c r="D90" s="11"/>
      <c r="E90" s="11"/>
      <c r="F90" s="11"/>
      <c r="G90" s="11"/>
      <c r="H90" s="11"/>
      <c r="I90" s="11"/>
      <c r="J90" s="11"/>
      <c r="K90" s="11"/>
      <c r="L90" s="11"/>
      <c r="M90" s="11"/>
      <c r="N90" s="11"/>
      <c r="O90" s="11"/>
      <c r="P90" s="11"/>
      <c r="Q90" s="11"/>
      <c r="R90" s="11"/>
      <c r="S90" s="106"/>
      <c r="T90" s="106"/>
      <c r="U90" s="12"/>
    </row>
    <row r="91" spans="1:21" ht="12.75" customHeight="1">
      <c r="A91" s="33">
        <f>+A87+1</f>
        <v>11</v>
      </c>
      <c r="B91" s="24">
        <f>IF(+INDEX('雇用依頼'!$A:$C,MATCH(+A91,'雇用依頼'!$A:$A,0),2)="","",INDEX('雇用依頼'!$A:$C,MATCH(+A91,'雇用依頼'!$A:$A,0),2))</f>
      </c>
      <c r="C91" s="13" t="str">
        <f>IF(WEEKDAY('休日'!$B$3+C$3-1,2)&gt;=6,'休日'!$B$3+C$3-1,IF(ISERROR(MATCH('休日'!$B$3+C$3-1,'休日'!$A$5:$A$32,0)),"","休"))</f>
        <v>休</v>
      </c>
      <c r="D91" s="13" t="str">
        <f>IF(WEEKDAY('休日'!$B$3+D$3-1,2)&gt;=6,'休日'!$B$3+D$3-1,IF(ISERROR(MATCH('休日'!$B$3+D$3-1,'休日'!$A$5:$A$32,0)),"","休"))</f>
        <v>休</v>
      </c>
      <c r="E91" s="13">
        <f>IF(WEEKDAY('休日'!$B$3+E$3-1,2)&gt;=6,'休日'!$B$3+E$3-1,IF(ISERROR(MATCH('休日'!$B$3+E$3-1,'休日'!$A$5:$A$32,0)),"","休"))</f>
      </c>
      <c r="F91" s="13">
        <f>IF(WEEKDAY('休日'!$B$3+F$3-1,2)&gt;=6,'休日'!$B$3+F$3-1,IF(ISERROR(MATCH('休日'!$B$3+F$3-1,'休日'!$A$5:$A$32,0)),"","休"))</f>
      </c>
      <c r="G91" s="13">
        <f>IF(WEEKDAY('休日'!$B$3+G$3-1,2)&gt;=6,'休日'!$B$3+G$3-1,IF(ISERROR(MATCH('休日'!$B$3+G$3-1,'休日'!$A$5:$A$32,0)),"","休"))</f>
        <v>41279</v>
      </c>
      <c r="H91" s="13">
        <f>IF(WEEKDAY('休日'!$B$3+H$3-1,2)&gt;=6,'休日'!$B$3+H$3-1,IF(ISERROR(MATCH('休日'!$B$3+H$3-1,'休日'!$A$5:$A$32,0)),"","休"))</f>
        <v>41280</v>
      </c>
      <c r="I91" s="13">
        <f>IF(WEEKDAY('休日'!$B$3+I$3-1,2)&gt;=6,'休日'!$B$3+I$3-1,IF(ISERROR(MATCH('休日'!$B$3+I$3-1,'休日'!$A$5:$A$32,0)),"","休"))</f>
      </c>
      <c r="J91" s="13">
        <f>IF(WEEKDAY('休日'!$B$3+J$3-1,2)&gt;=6,'休日'!$B$3+J$3-1,IF(ISERROR(MATCH('休日'!$B$3+J$3-1,'休日'!$A$5:$A$32,0)),"","休"))</f>
      </c>
      <c r="K91" s="13">
        <f>IF(WEEKDAY('休日'!$B$3+K$3-1,2)&gt;=6,'休日'!$B$3+K$3-1,IF(ISERROR(MATCH('休日'!$B$3+K$3-1,'休日'!$A$5:$A$32,0)),"","休"))</f>
      </c>
      <c r="L91" s="13">
        <f>IF(WEEKDAY('休日'!$B$3+L$3-1,2)&gt;=6,'休日'!$B$3+L$3-1,IF(ISERROR(MATCH('休日'!$B$3+L$3-1,'休日'!$A$5:$A$32,0)),"","休"))</f>
      </c>
      <c r="M91" s="13" t="str">
        <f>IF(WEEKDAY('休日'!$B$3+M$3-1,2)&gt;=6,'休日'!$B$3+M$3-1,IF(ISERROR(MATCH('休日'!$B$3+M$3-1,'休日'!$A$5:$A$32,0)),"","休"))</f>
        <v>休</v>
      </c>
      <c r="N91" s="13">
        <f>IF(WEEKDAY('休日'!$B$3+N$3-1,2)&gt;=6,'休日'!$B$3+N$3-1,IF(ISERROR(MATCH('休日'!$B$3+N$3-1,'休日'!$A$5:$A$32,0)),"","休"))</f>
        <v>41286</v>
      </c>
      <c r="O91" s="13">
        <f>IF(WEEKDAY('休日'!$B$3+O$3-1,2)&gt;=6,'休日'!$B$3+O$3-1,IF(ISERROR(MATCH('休日'!$B$3+O$3-1,'休日'!$A$5:$A$32,0)),"","休"))</f>
        <v>41287</v>
      </c>
      <c r="P91" s="13">
        <f>IF(WEEKDAY('休日'!$B$3+P$3-1,2)&gt;=6,'休日'!$B$3+P$3-1,IF(ISERROR(MATCH('休日'!$B$3+P$3-1,'休日'!$A$5:$A$32,0)),"","休"))</f>
      </c>
      <c r="Q91" s="13">
        <f>IF(WEEKDAY('休日'!$B$3+Q$3-1,2)&gt;=6,'休日'!$B$3+Q$3-1,IF(ISERROR(MATCH('休日'!$B$3+Q$3-1,'休日'!$A$5:$A$32,0)),"","休"))</f>
      </c>
      <c r="R91" s="13">
        <f>IF(WEEKDAY('休日'!$B$3+R$3-1,2)&gt;=6,'休日'!$B$3+R$3-1,IF(ISERROR(MATCH('休日'!$B$3+R$3-1,'休日'!$A$5:$A$32,0)),"","休"))</f>
      </c>
      <c r="S91" s="107"/>
      <c r="T91" s="107"/>
      <c r="U91" s="14" t="s">
        <v>80</v>
      </c>
    </row>
    <row r="92" spans="1:21" ht="12.75" customHeight="1">
      <c r="A92" s="33"/>
      <c r="B92" s="25"/>
      <c r="C92" s="16"/>
      <c r="D92" s="16"/>
      <c r="E92" s="16"/>
      <c r="F92" s="16"/>
      <c r="G92" s="16"/>
      <c r="H92" s="16"/>
      <c r="I92" s="16"/>
      <c r="J92" s="16"/>
      <c r="K92" s="16"/>
      <c r="L92" s="16"/>
      <c r="M92" s="16"/>
      <c r="N92" s="16"/>
      <c r="O92" s="16"/>
      <c r="P92" s="16"/>
      <c r="Q92" s="16"/>
      <c r="R92" s="16"/>
      <c r="S92" s="107"/>
      <c r="T92" s="107"/>
      <c r="U92" s="18"/>
    </row>
    <row r="93" spans="1:21" ht="12.75" customHeight="1">
      <c r="A93" s="33"/>
      <c r="B93" s="26" t="s">
        <v>25</v>
      </c>
      <c r="C93" s="108"/>
      <c r="D93" s="108"/>
      <c r="E93" s="108"/>
      <c r="F93" s="108"/>
      <c r="G93" s="108"/>
      <c r="H93" s="108"/>
      <c r="I93" s="108"/>
      <c r="J93" s="108"/>
      <c r="K93" s="108"/>
      <c r="L93" s="108"/>
      <c r="M93" s="108"/>
      <c r="N93" s="108"/>
      <c r="O93" s="108"/>
      <c r="P93" s="108"/>
      <c r="Q93" s="108"/>
      <c r="R93" s="108"/>
      <c r="S93" s="115"/>
      <c r="T93" s="115"/>
      <c r="U93" s="19"/>
    </row>
    <row r="94" spans="1:21" ht="12.75" customHeight="1">
      <c r="A94" s="33"/>
      <c r="B94" s="23"/>
      <c r="C94" s="11"/>
      <c r="D94" s="11"/>
      <c r="E94" s="11"/>
      <c r="F94" s="11"/>
      <c r="G94" s="11"/>
      <c r="H94" s="11"/>
      <c r="I94" s="11"/>
      <c r="J94" s="11"/>
      <c r="K94" s="11"/>
      <c r="L94" s="11"/>
      <c r="M94" s="11"/>
      <c r="N94" s="11"/>
      <c r="O94" s="11"/>
      <c r="P94" s="11"/>
      <c r="Q94" s="11"/>
      <c r="R94" s="11"/>
      <c r="S94" s="106"/>
      <c r="T94" s="106"/>
      <c r="U94" s="12"/>
    </row>
    <row r="95" spans="1:21" ht="12.75" customHeight="1">
      <c r="A95" s="33">
        <f>+A91+1</f>
        <v>12</v>
      </c>
      <c r="B95" s="24">
        <f>IF(+INDEX('雇用依頼'!$A:$C,MATCH(+A95,'雇用依頼'!$A:$A,0),2)="","",INDEX('雇用依頼'!$A:$C,MATCH(+A95,'雇用依頼'!$A:$A,0),2))</f>
      </c>
      <c r="C95" s="13" t="str">
        <f>IF(WEEKDAY('休日'!$B$3+C$3-1,2)&gt;=6,'休日'!$B$3+C$3-1,IF(ISERROR(MATCH('休日'!$B$3+C$3-1,'休日'!$A$5:$A$32,0)),"","休"))</f>
        <v>休</v>
      </c>
      <c r="D95" s="13" t="str">
        <f>IF(WEEKDAY('休日'!$B$3+D$3-1,2)&gt;=6,'休日'!$B$3+D$3-1,IF(ISERROR(MATCH('休日'!$B$3+D$3-1,'休日'!$A$5:$A$32,0)),"","休"))</f>
        <v>休</v>
      </c>
      <c r="E95" s="13">
        <f>IF(WEEKDAY('休日'!$B$3+E$3-1,2)&gt;=6,'休日'!$B$3+E$3-1,IF(ISERROR(MATCH('休日'!$B$3+E$3-1,'休日'!$A$5:$A$32,0)),"","休"))</f>
      </c>
      <c r="F95" s="13">
        <f>IF(WEEKDAY('休日'!$B$3+F$3-1,2)&gt;=6,'休日'!$B$3+F$3-1,IF(ISERROR(MATCH('休日'!$B$3+F$3-1,'休日'!$A$5:$A$32,0)),"","休"))</f>
      </c>
      <c r="G95" s="13">
        <f>IF(WEEKDAY('休日'!$B$3+G$3-1,2)&gt;=6,'休日'!$B$3+G$3-1,IF(ISERROR(MATCH('休日'!$B$3+G$3-1,'休日'!$A$5:$A$32,0)),"","休"))</f>
        <v>41279</v>
      </c>
      <c r="H95" s="13">
        <f>IF(WEEKDAY('休日'!$B$3+H$3-1,2)&gt;=6,'休日'!$B$3+H$3-1,IF(ISERROR(MATCH('休日'!$B$3+H$3-1,'休日'!$A$5:$A$32,0)),"","休"))</f>
        <v>41280</v>
      </c>
      <c r="I95" s="13">
        <f>IF(WEEKDAY('休日'!$B$3+I$3-1,2)&gt;=6,'休日'!$B$3+I$3-1,IF(ISERROR(MATCH('休日'!$B$3+I$3-1,'休日'!$A$5:$A$32,0)),"","休"))</f>
      </c>
      <c r="J95" s="13">
        <f>IF(WEEKDAY('休日'!$B$3+J$3-1,2)&gt;=6,'休日'!$B$3+J$3-1,IF(ISERROR(MATCH('休日'!$B$3+J$3-1,'休日'!$A$5:$A$32,0)),"","休"))</f>
      </c>
      <c r="K95" s="13">
        <f>IF(WEEKDAY('休日'!$B$3+K$3-1,2)&gt;=6,'休日'!$B$3+K$3-1,IF(ISERROR(MATCH('休日'!$B$3+K$3-1,'休日'!$A$5:$A$32,0)),"","休"))</f>
      </c>
      <c r="L95" s="13">
        <f>IF(WEEKDAY('休日'!$B$3+L$3-1,2)&gt;=6,'休日'!$B$3+L$3-1,IF(ISERROR(MATCH('休日'!$B$3+L$3-1,'休日'!$A$5:$A$32,0)),"","休"))</f>
      </c>
      <c r="M95" s="13" t="str">
        <f>IF(WEEKDAY('休日'!$B$3+M$3-1,2)&gt;=6,'休日'!$B$3+M$3-1,IF(ISERROR(MATCH('休日'!$B$3+M$3-1,'休日'!$A$5:$A$32,0)),"","休"))</f>
        <v>休</v>
      </c>
      <c r="N95" s="13">
        <f>IF(WEEKDAY('休日'!$B$3+N$3-1,2)&gt;=6,'休日'!$B$3+N$3-1,IF(ISERROR(MATCH('休日'!$B$3+N$3-1,'休日'!$A$5:$A$32,0)),"","休"))</f>
        <v>41286</v>
      </c>
      <c r="O95" s="13">
        <f>IF(WEEKDAY('休日'!$B$3+O$3-1,2)&gt;=6,'休日'!$B$3+O$3-1,IF(ISERROR(MATCH('休日'!$B$3+O$3-1,'休日'!$A$5:$A$32,0)),"","休"))</f>
        <v>41287</v>
      </c>
      <c r="P95" s="13">
        <f>IF(WEEKDAY('休日'!$B$3+P$3-1,2)&gt;=6,'休日'!$B$3+P$3-1,IF(ISERROR(MATCH('休日'!$B$3+P$3-1,'休日'!$A$5:$A$32,0)),"","休"))</f>
      </c>
      <c r="Q95" s="13">
        <f>IF(WEEKDAY('休日'!$B$3+Q$3-1,2)&gt;=6,'休日'!$B$3+Q$3-1,IF(ISERROR(MATCH('休日'!$B$3+Q$3-1,'休日'!$A$5:$A$32,0)),"","休"))</f>
      </c>
      <c r="R95" s="13">
        <f>IF(WEEKDAY('休日'!$B$3+R$3-1,2)&gt;=6,'休日'!$B$3+R$3-1,IF(ISERROR(MATCH('休日'!$B$3+R$3-1,'休日'!$A$5:$A$32,0)),"","休"))</f>
      </c>
      <c r="S95" s="107"/>
      <c r="T95" s="107"/>
      <c r="U95" s="14" t="s">
        <v>80</v>
      </c>
    </row>
    <row r="96" spans="1:21" ht="12.75" customHeight="1">
      <c r="A96" s="33"/>
      <c r="B96" s="25"/>
      <c r="C96" s="16"/>
      <c r="D96" s="16"/>
      <c r="E96" s="16"/>
      <c r="F96" s="16"/>
      <c r="G96" s="16"/>
      <c r="H96" s="16"/>
      <c r="I96" s="16"/>
      <c r="J96" s="16"/>
      <c r="K96" s="16"/>
      <c r="L96" s="16"/>
      <c r="M96" s="16"/>
      <c r="N96" s="16"/>
      <c r="O96" s="16"/>
      <c r="P96" s="16"/>
      <c r="Q96" s="16"/>
      <c r="R96" s="16"/>
      <c r="S96" s="107"/>
      <c r="T96" s="107"/>
      <c r="U96" s="18"/>
    </row>
    <row r="97" spans="1:21" ht="12.75" customHeight="1">
      <c r="A97" s="33"/>
      <c r="B97" s="26" t="s">
        <v>25</v>
      </c>
      <c r="C97" s="108"/>
      <c r="D97" s="108"/>
      <c r="E97" s="108"/>
      <c r="F97" s="108"/>
      <c r="G97" s="108"/>
      <c r="H97" s="108"/>
      <c r="I97" s="108"/>
      <c r="J97" s="108"/>
      <c r="K97" s="108"/>
      <c r="L97" s="108"/>
      <c r="M97" s="108"/>
      <c r="N97" s="108"/>
      <c r="O97" s="108"/>
      <c r="P97" s="108"/>
      <c r="Q97" s="108"/>
      <c r="R97" s="108"/>
      <c r="S97" s="115"/>
      <c r="T97" s="115"/>
      <c r="U97" s="19"/>
    </row>
    <row r="98" spans="1:21" ht="12.75" customHeight="1">
      <c r="A98" s="33"/>
      <c r="B98" s="21"/>
      <c r="C98" s="5"/>
      <c r="D98" s="5"/>
      <c r="E98" s="5"/>
      <c r="F98" s="5"/>
      <c r="G98" s="5"/>
      <c r="H98" s="5"/>
      <c r="I98" s="5"/>
      <c r="J98" s="5"/>
      <c r="K98" s="5"/>
      <c r="L98" s="5"/>
      <c r="M98" s="5"/>
      <c r="N98" s="5"/>
      <c r="O98" s="5"/>
      <c r="P98" s="5"/>
      <c r="Q98" s="5"/>
      <c r="R98" s="5"/>
      <c r="S98" s="116"/>
      <c r="T98" s="116"/>
      <c r="U98" s="44"/>
    </row>
    <row r="99" spans="1:21" ht="27" customHeight="1">
      <c r="A99" s="33"/>
      <c r="B99" s="22" t="s">
        <v>4</v>
      </c>
      <c r="C99" s="7">
        <v>17</v>
      </c>
      <c r="D99" s="7">
        <v>18</v>
      </c>
      <c r="E99" s="7">
        <v>19</v>
      </c>
      <c r="F99" s="7">
        <v>20</v>
      </c>
      <c r="G99" s="7">
        <v>21</v>
      </c>
      <c r="H99" s="7">
        <v>22</v>
      </c>
      <c r="I99" s="7">
        <v>23</v>
      </c>
      <c r="J99" s="7">
        <v>24</v>
      </c>
      <c r="K99" s="7">
        <v>25</v>
      </c>
      <c r="L99" s="7">
        <v>26</v>
      </c>
      <c r="M99" s="7">
        <v>27</v>
      </c>
      <c r="N99" s="7">
        <v>28</v>
      </c>
      <c r="O99" s="7">
        <v>29</v>
      </c>
      <c r="P99" s="7">
        <v>30</v>
      </c>
      <c r="Q99" s="7">
        <v>31</v>
      </c>
      <c r="R99" s="49" t="s">
        <v>6</v>
      </c>
      <c r="S99" s="117"/>
      <c r="T99" s="117"/>
      <c r="U99" s="8"/>
    </row>
    <row r="100" spans="1:21" ht="12.75" customHeight="1">
      <c r="A100" s="33"/>
      <c r="B100" s="23"/>
      <c r="C100" s="11"/>
      <c r="D100" s="17"/>
      <c r="E100" s="17"/>
      <c r="F100" s="17"/>
      <c r="G100" s="17"/>
      <c r="H100" s="17"/>
      <c r="I100" s="17"/>
      <c r="J100" s="17"/>
      <c r="K100" s="17"/>
      <c r="L100" s="17"/>
      <c r="M100" s="11"/>
      <c r="N100" s="11"/>
      <c r="O100" s="11"/>
      <c r="P100" s="11"/>
      <c r="Q100" s="11"/>
      <c r="R100" s="11"/>
      <c r="S100" s="107"/>
      <c r="T100" s="107"/>
      <c r="U100" s="14"/>
    </row>
    <row r="101" spans="1:21" ht="12.75" customHeight="1">
      <c r="A101" s="33"/>
      <c r="B101" s="24">
        <f>+B83</f>
      </c>
      <c r="C101" s="13">
        <f>IF(WEEKDAY('休日'!$B$3+C$21-1,2)&gt;=6,'休日'!$B$3+C$21-1,IF(ISERROR(MATCH('休日'!$B$3+C$21-1,'休日'!$A$5:$A$32,0)),"","休"))</f>
      </c>
      <c r="D101" s="13">
        <f>IF(WEEKDAY('休日'!$B$3+D$21-1,2)&gt;=6,'休日'!$B$3+D$21-1,IF(ISERROR(MATCH('休日'!$B$3+D$21-1,'休日'!$A$5:$A$32,0)),"","休"))</f>
      </c>
      <c r="E101" s="13">
        <f>IF(WEEKDAY('休日'!$B$3+E$21-1,2)&gt;=6,'休日'!$B$3+E$21-1,IF(ISERROR(MATCH('休日'!$B$3+E$21-1,'休日'!$A$5:$A$32,0)),"","休"))</f>
        <v>41293</v>
      </c>
      <c r="F101" s="13">
        <f>IF(WEEKDAY('休日'!$B$3+F$21-1,2)&gt;=6,'休日'!$B$3+F$21-1,IF(ISERROR(MATCH('休日'!$B$3+F$21-1,'休日'!$A$5:$A$32,0)),"","休"))</f>
        <v>41294</v>
      </c>
      <c r="G101" s="13">
        <f>IF(WEEKDAY('休日'!$B$3+G$21-1,2)&gt;=6,'休日'!$B$3+G$21-1,IF(ISERROR(MATCH('休日'!$B$3+G$21-1,'休日'!$A$5:$A$32,0)),"","休"))</f>
      </c>
      <c r="H101" s="13">
        <f>IF(WEEKDAY('休日'!$B$3+H$21-1,2)&gt;=6,'休日'!$B$3+H$21-1,IF(ISERROR(MATCH('休日'!$B$3+H$21-1,'休日'!$A$5:$A$32,0)),"","休"))</f>
      </c>
      <c r="I101" s="13">
        <f>IF(WEEKDAY('休日'!$B$3+I$21-1,2)&gt;=6,'休日'!$B$3+I$21-1,IF(ISERROR(MATCH('休日'!$B$3+I$21-1,'休日'!$A$5:$A$32,0)),"","休"))</f>
      </c>
      <c r="J101" s="13">
        <f>IF(WEEKDAY('休日'!$B$3+J$21-1,2)&gt;=6,'休日'!$B$3+J$21-1,IF(ISERROR(MATCH('休日'!$B$3+J$21-1,'休日'!$A$5:$A$32,0)),"","休"))</f>
      </c>
      <c r="K101" s="13">
        <f>IF(WEEKDAY('休日'!$B$3+K$21-1,2)&gt;=6,'休日'!$B$3+K$21-1,IF(ISERROR(MATCH('休日'!$B$3+K$21-1,'休日'!$A$5:$A$32,0)),"","休"))</f>
      </c>
      <c r="L101" s="13">
        <f>IF(WEEKDAY('休日'!$B$3+L$21-1,2)&gt;=6,'休日'!$B$3+L$21-1,IF(ISERROR(MATCH('休日'!$B$3+L$21-1,'休日'!$A$5:$A$32,0)),"","休"))</f>
        <v>41300</v>
      </c>
      <c r="M101" s="13">
        <f>IF(WEEKDAY('休日'!$B$3+M$21-1,2)&gt;=6,'休日'!$B$3+M$21-1,IF(ISERROR(MATCH('休日'!$B$3+M$21-1,'休日'!$A$5:$A$32,0)),"","休"))</f>
        <v>41301</v>
      </c>
      <c r="N101" s="13">
        <f>IF(WEEKDAY('休日'!$B$3+N$21-1,2)&gt;=6,'休日'!$B$3+N$21-1,IF(ISERROR(MATCH('休日'!$B$3+N$21-1,'休日'!$A$5:$A$32,0)),"","休"))</f>
      </c>
      <c r="O101" s="13">
        <f>IF(WEEKDAY('休日'!$B$3+O$21-1,2)&gt;=6,'休日'!$B$3+O$21-1,IF(ISERROR(MATCH('休日'!$B$3+O$21-1,'休日'!$A$5:$A$32,0)),"","休"))</f>
      </c>
      <c r="P101" s="13">
        <f>IF(WEEKDAY('休日'!$B$3+P$21-1,2)&gt;=6,'休日'!$B$3+P$21-1,IF(ISERROR(MATCH('休日'!$B$3+P$21-1,'休日'!$A$5:$A$32,0)),"","休"))</f>
      </c>
      <c r="Q101" s="13">
        <f>IF(WEEKDAY('休日'!$B$3+Q$21-1,2)&gt;=6,'休日'!$B$3+Q$21-1,IF(ISERROR(MATCH('休日'!$B$3+Q$21-1,'休日'!$A$5:$A$32,0)),"","休"))</f>
      </c>
      <c r="R101" s="13"/>
      <c r="S101" s="107"/>
      <c r="T101" s="107"/>
      <c r="U101" s="14"/>
    </row>
    <row r="102" spans="1:21" ht="12.75" customHeight="1">
      <c r="A102" s="33"/>
      <c r="B102" s="46"/>
      <c r="C102" s="16"/>
      <c r="D102" s="16"/>
      <c r="E102" s="16"/>
      <c r="F102" s="16"/>
      <c r="G102" s="16"/>
      <c r="H102" s="16"/>
      <c r="I102" s="16"/>
      <c r="J102" s="16"/>
      <c r="K102" s="16"/>
      <c r="L102" s="16"/>
      <c r="M102" s="16"/>
      <c r="N102" s="16"/>
      <c r="O102" s="16"/>
      <c r="P102" s="16"/>
      <c r="Q102" s="16"/>
      <c r="R102" s="16"/>
      <c r="S102" s="107"/>
      <c r="T102" s="107"/>
      <c r="U102" s="18"/>
    </row>
    <row r="103" spans="1:21" ht="12.75" customHeight="1">
      <c r="A103" s="33"/>
      <c r="B103" s="26" t="s">
        <v>25</v>
      </c>
      <c r="C103" s="48"/>
      <c r="D103" s="48"/>
      <c r="E103" s="48"/>
      <c r="F103" s="48"/>
      <c r="G103" s="48"/>
      <c r="H103" s="48"/>
      <c r="I103" s="48"/>
      <c r="J103" s="48"/>
      <c r="K103" s="48"/>
      <c r="L103" s="48"/>
      <c r="M103" s="48"/>
      <c r="N103" s="48"/>
      <c r="O103" s="48"/>
      <c r="P103" s="48"/>
      <c r="Q103" s="48"/>
      <c r="R103" s="48">
        <f>SUM(C85:R85)+SUM(C103:Q103)</f>
        <v>0</v>
      </c>
      <c r="S103" s="115"/>
      <c r="T103" s="115"/>
      <c r="U103" s="19"/>
    </row>
    <row r="104" spans="1:21" ht="12.75" customHeight="1">
      <c r="A104" s="33"/>
      <c r="B104" s="27"/>
      <c r="C104" s="11"/>
      <c r="D104" s="17"/>
      <c r="E104" s="17"/>
      <c r="F104" s="17"/>
      <c r="G104" s="17"/>
      <c r="H104" s="17"/>
      <c r="I104" s="17"/>
      <c r="J104" s="17"/>
      <c r="K104" s="17"/>
      <c r="L104" s="17"/>
      <c r="M104" s="11"/>
      <c r="N104" s="11"/>
      <c r="O104" s="11"/>
      <c r="P104" s="11"/>
      <c r="Q104" s="11"/>
      <c r="R104" s="11"/>
      <c r="S104" s="106"/>
      <c r="T104" s="106"/>
      <c r="U104" s="12"/>
    </row>
    <row r="105" spans="1:21" ht="12.75" customHeight="1">
      <c r="A105" s="33"/>
      <c r="B105" s="24">
        <f>+B87</f>
      </c>
      <c r="C105" s="13">
        <f>IF(WEEKDAY('休日'!$B$3+C$21-1,2)&gt;=6,'休日'!$B$3+C$21-1,IF(ISERROR(MATCH('休日'!$B$3+C$21-1,'休日'!$A$5:$A$32,0)),"","休"))</f>
      </c>
      <c r="D105" s="13">
        <f>IF(WEEKDAY('休日'!$B$3+D$21-1,2)&gt;=6,'休日'!$B$3+D$21-1,IF(ISERROR(MATCH('休日'!$B$3+D$21-1,'休日'!$A$5:$A$32,0)),"","休"))</f>
      </c>
      <c r="E105" s="13">
        <f>IF(WEEKDAY('休日'!$B$3+E$21-1,2)&gt;=6,'休日'!$B$3+E$21-1,IF(ISERROR(MATCH('休日'!$B$3+E$21-1,'休日'!$A$5:$A$32,0)),"","休"))</f>
        <v>41293</v>
      </c>
      <c r="F105" s="13">
        <f>IF(WEEKDAY('休日'!$B$3+F$21-1,2)&gt;=6,'休日'!$B$3+F$21-1,IF(ISERROR(MATCH('休日'!$B$3+F$21-1,'休日'!$A$5:$A$32,0)),"","休"))</f>
        <v>41294</v>
      </c>
      <c r="G105" s="13">
        <f>IF(WEEKDAY('休日'!$B$3+G$21-1,2)&gt;=6,'休日'!$B$3+G$21-1,IF(ISERROR(MATCH('休日'!$B$3+G$21-1,'休日'!$A$5:$A$32,0)),"","休"))</f>
      </c>
      <c r="H105" s="13">
        <f>IF(WEEKDAY('休日'!$B$3+H$21-1,2)&gt;=6,'休日'!$B$3+H$21-1,IF(ISERROR(MATCH('休日'!$B$3+H$21-1,'休日'!$A$5:$A$32,0)),"","休"))</f>
      </c>
      <c r="I105" s="13">
        <f>IF(WEEKDAY('休日'!$B$3+I$21-1,2)&gt;=6,'休日'!$B$3+I$21-1,IF(ISERROR(MATCH('休日'!$B$3+I$21-1,'休日'!$A$5:$A$32,0)),"","休"))</f>
      </c>
      <c r="J105" s="13">
        <f>IF(WEEKDAY('休日'!$B$3+J$21-1,2)&gt;=6,'休日'!$B$3+J$21-1,IF(ISERROR(MATCH('休日'!$B$3+J$21-1,'休日'!$A$5:$A$32,0)),"","休"))</f>
      </c>
      <c r="K105" s="13">
        <f>IF(WEEKDAY('休日'!$B$3+K$21-1,2)&gt;=6,'休日'!$B$3+K$21-1,IF(ISERROR(MATCH('休日'!$B$3+K$21-1,'休日'!$A$5:$A$32,0)),"","休"))</f>
      </c>
      <c r="L105" s="13">
        <f>IF(WEEKDAY('休日'!$B$3+L$21-1,2)&gt;=6,'休日'!$B$3+L$21-1,IF(ISERROR(MATCH('休日'!$B$3+L$21-1,'休日'!$A$5:$A$32,0)),"","休"))</f>
        <v>41300</v>
      </c>
      <c r="M105" s="13">
        <f>IF(WEEKDAY('休日'!$B$3+M$21-1,2)&gt;=6,'休日'!$B$3+M$21-1,IF(ISERROR(MATCH('休日'!$B$3+M$21-1,'休日'!$A$5:$A$32,0)),"","休"))</f>
        <v>41301</v>
      </c>
      <c r="N105" s="13">
        <f>IF(WEEKDAY('休日'!$B$3+N$21-1,2)&gt;=6,'休日'!$B$3+N$21-1,IF(ISERROR(MATCH('休日'!$B$3+N$21-1,'休日'!$A$5:$A$32,0)),"","休"))</f>
      </c>
      <c r="O105" s="13">
        <f>IF(WEEKDAY('休日'!$B$3+O$21-1,2)&gt;=6,'休日'!$B$3+O$21-1,IF(ISERROR(MATCH('休日'!$B$3+O$21-1,'休日'!$A$5:$A$32,0)),"","休"))</f>
      </c>
      <c r="P105" s="13">
        <f>IF(WEEKDAY('休日'!$B$3+P$21-1,2)&gt;=6,'休日'!$B$3+P$21-1,IF(ISERROR(MATCH('休日'!$B$3+P$21-1,'休日'!$A$5:$A$32,0)),"","休"))</f>
      </c>
      <c r="Q105" s="13">
        <f>IF(WEEKDAY('休日'!$B$3+Q$21-1,2)&gt;=6,'休日'!$B$3+Q$21-1,IF(ISERROR(MATCH('休日'!$B$3+Q$21-1,'休日'!$A$5:$A$32,0)),"","休"))</f>
      </c>
      <c r="R105" s="13"/>
      <c r="S105" s="107"/>
      <c r="T105" s="107"/>
      <c r="U105" s="14"/>
    </row>
    <row r="106" spans="1:21" ht="12.75" customHeight="1">
      <c r="A106" s="33"/>
      <c r="B106" s="28"/>
      <c r="C106" s="16"/>
      <c r="D106" s="16"/>
      <c r="E106" s="16"/>
      <c r="F106" s="16"/>
      <c r="G106" s="16"/>
      <c r="H106" s="16"/>
      <c r="I106" s="16"/>
      <c r="J106" s="16"/>
      <c r="K106" s="16"/>
      <c r="L106" s="16"/>
      <c r="M106" s="16"/>
      <c r="N106" s="16"/>
      <c r="O106" s="16"/>
      <c r="P106" s="16"/>
      <c r="Q106" s="16"/>
      <c r="R106" s="16"/>
      <c r="S106" s="107"/>
      <c r="T106" s="107"/>
      <c r="U106" s="18"/>
    </row>
    <row r="107" spans="1:21" ht="12.75" customHeight="1">
      <c r="A107" s="33"/>
      <c r="B107" s="26" t="s">
        <v>25</v>
      </c>
      <c r="C107" s="48"/>
      <c r="D107" s="48"/>
      <c r="E107" s="48"/>
      <c r="F107" s="48"/>
      <c r="G107" s="48"/>
      <c r="H107" s="48"/>
      <c r="I107" s="48"/>
      <c r="J107" s="48"/>
      <c r="K107" s="48"/>
      <c r="L107" s="48"/>
      <c r="M107" s="48"/>
      <c r="N107" s="48"/>
      <c r="O107" s="48"/>
      <c r="P107" s="48"/>
      <c r="Q107" s="48"/>
      <c r="R107" s="48">
        <f>SUM(C89:R89)+SUM(C107:Q107)</f>
        <v>0</v>
      </c>
      <c r="S107" s="115"/>
      <c r="T107" s="115"/>
      <c r="U107" s="19"/>
    </row>
    <row r="108" spans="1:21" ht="12.75" customHeight="1">
      <c r="A108" s="33"/>
      <c r="B108" s="23"/>
      <c r="C108" s="11"/>
      <c r="D108" s="17"/>
      <c r="E108" s="17"/>
      <c r="F108" s="17"/>
      <c r="G108" s="17"/>
      <c r="H108" s="17"/>
      <c r="I108" s="17"/>
      <c r="J108" s="17"/>
      <c r="K108" s="17"/>
      <c r="L108" s="17"/>
      <c r="M108" s="11"/>
      <c r="N108" s="11"/>
      <c r="O108" s="11"/>
      <c r="P108" s="11"/>
      <c r="Q108" s="11"/>
      <c r="R108" s="11"/>
      <c r="S108" s="106"/>
      <c r="T108" s="106"/>
      <c r="U108" s="12"/>
    </row>
    <row r="109" spans="1:21" ht="12.75" customHeight="1">
      <c r="A109" s="33"/>
      <c r="B109" s="24">
        <f>+B91</f>
      </c>
      <c r="C109" s="13">
        <f>IF(WEEKDAY('休日'!$B$3+C$21-1,2)&gt;=6,'休日'!$B$3+C$21-1,IF(ISERROR(MATCH('休日'!$B$3+C$21-1,'休日'!$A$5:$A$32,0)),"","休"))</f>
      </c>
      <c r="D109" s="13">
        <f>IF(WEEKDAY('休日'!$B$3+D$21-1,2)&gt;=6,'休日'!$B$3+D$21-1,IF(ISERROR(MATCH('休日'!$B$3+D$21-1,'休日'!$A$5:$A$32,0)),"","休"))</f>
      </c>
      <c r="E109" s="13">
        <f>IF(WEEKDAY('休日'!$B$3+E$21-1,2)&gt;=6,'休日'!$B$3+E$21-1,IF(ISERROR(MATCH('休日'!$B$3+E$21-1,'休日'!$A$5:$A$32,0)),"","休"))</f>
        <v>41293</v>
      </c>
      <c r="F109" s="13">
        <f>IF(WEEKDAY('休日'!$B$3+F$21-1,2)&gt;=6,'休日'!$B$3+F$21-1,IF(ISERROR(MATCH('休日'!$B$3+F$21-1,'休日'!$A$5:$A$32,0)),"","休"))</f>
        <v>41294</v>
      </c>
      <c r="G109" s="13">
        <f>IF(WEEKDAY('休日'!$B$3+G$21-1,2)&gt;=6,'休日'!$B$3+G$21-1,IF(ISERROR(MATCH('休日'!$B$3+G$21-1,'休日'!$A$5:$A$32,0)),"","休"))</f>
      </c>
      <c r="H109" s="13">
        <f>IF(WEEKDAY('休日'!$B$3+H$21-1,2)&gt;=6,'休日'!$B$3+H$21-1,IF(ISERROR(MATCH('休日'!$B$3+H$21-1,'休日'!$A$5:$A$32,0)),"","休"))</f>
      </c>
      <c r="I109" s="13">
        <f>IF(WEEKDAY('休日'!$B$3+I$21-1,2)&gt;=6,'休日'!$B$3+I$21-1,IF(ISERROR(MATCH('休日'!$B$3+I$21-1,'休日'!$A$5:$A$32,0)),"","休"))</f>
      </c>
      <c r="J109" s="13">
        <f>IF(WEEKDAY('休日'!$B$3+J$21-1,2)&gt;=6,'休日'!$B$3+J$21-1,IF(ISERROR(MATCH('休日'!$B$3+J$21-1,'休日'!$A$5:$A$32,0)),"","休"))</f>
      </c>
      <c r="K109" s="13">
        <f>IF(WEEKDAY('休日'!$B$3+K$21-1,2)&gt;=6,'休日'!$B$3+K$21-1,IF(ISERROR(MATCH('休日'!$B$3+K$21-1,'休日'!$A$5:$A$32,0)),"","休"))</f>
      </c>
      <c r="L109" s="13">
        <f>IF(WEEKDAY('休日'!$B$3+L$21-1,2)&gt;=6,'休日'!$B$3+L$21-1,IF(ISERROR(MATCH('休日'!$B$3+L$21-1,'休日'!$A$5:$A$32,0)),"","休"))</f>
        <v>41300</v>
      </c>
      <c r="M109" s="13">
        <f>IF(WEEKDAY('休日'!$B$3+M$21-1,2)&gt;=6,'休日'!$B$3+M$21-1,IF(ISERROR(MATCH('休日'!$B$3+M$21-1,'休日'!$A$5:$A$32,0)),"","休"))</f>
        <v>41301</v>
      </c>
      <c r="N109" s="13">
        <f>IF(WEEKDAY('休日'!$B$3+N$21-1,2)&gt;=6,'休日'!$B$3+N$21-1,IF(ISERROR(MATCH('休日'!$B$3+N$21-1,'休日'!$A$5:$A$32,0)),"","休"))</f>
      </c>
      <c r="O109" s="13">
        <f>IF(WEEKDAY('休日'!$B$3+O$21-1,2)&gt;=6,'休日'!$B$3+O$21-1,IF(ISERROR(MATCH('休日'!$B$3+O$21-1,'休日'!$A$5:$A$32,0)),"","休"))</f>
      </c>
      <c r="P109" s="13">
        <f>IF(WEEKDAY('休日'!$B$3+P$21-1,2)&gt;=6,'休日'!$B$3+P$21-1,IF(ISERROR(MATCH('休日'!$B$3+P$21-1,'休日'!$A$5:$A$32,0)),"","休"))</f>
      </c>
      <c r="Q109" s="13">
        <f>IF(WEEKDAY('休日'!$B$3+Q$21-1,2)&gt;=6,'休日'!$B$3+Q$21-1,IF(ISERROR(MATCH('休日'!$B$3+Q$21-1,'休日'!$A$5:$A$32,0)),"","休"))</f>
      </c>
      <c r="R109" s="13"/>
      <c r="S109" s="107"/>
      <c r="T109" s="107"/>
      <c r="U109" s="14"/>
    </row>
    <row r="110" spans="1:21" ht="12.75" customHeight="1">
      <c r="A110" s="33"/>
      <c r="B110" s="46"/>
      <c r="C110" s="16"/>
      <c r="D110" s="16"/>
      <c r="E110" s="16"/>
      <c r="F110" s="16"/>
      <c r="G110" s="16"/>
      <c r="H110" s="16"/>
      <c r="I110" s="16"/>
      <c r="J110" s="16"/>
      <c r="K110" s="16"/>
      <c r="L110" s="16"/>
      <c r="M110" s="16"/>
      <c r="N110" s="16"/>
      <c r="O110" s="16"/>
      <c r="P110" s="16"/>
      <c r="Q110" s="16"/>
      <c r="R110" s="16"/>
      <c r="S110" s="107"/>
      <c r="T110" s="107"/>
      <c r="U110" s="18"/>
    </row>
    <row r="111" spans="1:21" ht="12.75" customHeight="1">
      <c r="A111" s="33"/>
      <c r="B111" s="26" t="s">
        <v>25</v>
      </c>
      <c r="C111" s="48"/>
      <c r="D111" s="48"/>
      <c r="E111" s="48"/>
      <c r="F111" s="48"/>
      <c r="G111" s="48"/>
      <c r="H111" s="48"/>
      <c r="I111" s="48"/>
      <c r="J111" s="48"/>
      <c r="K111" s="48"/>
      <c r="L111" s="48"/>
      <c r="M111" s="48"/>
      <c r="N111" s="48"/>
      <c r="O111" s="48"/>
      <c r="P111" s="48"/>
      <c r="Q111" s="48"/>
      <c r="R111" s="48">
        <f>SUM(C93:R93)+SUM(C111:Q111)</f>
        <v>0</v>
      </c>
      <c r="S111" s="115"/>
      <c r="T111" s="115"/>
      <c r="U111" s="19"/>
    </row>
    <row r="112" spans="1:21" ht="12.75" customHeight="1">
      <c r="A112" s="33"/>
      <c r="B112" s="23"/>
      <c r="C112" s="11"/>
      <c r="D112" s="17"/>
      <c r="E112" s="17"/>
      <c r="F112" s="17"/>
      <c r="G112" s="17"/>
      <c r="H112" s="17"/>
      <c r="I112" s="17"/>
      <c r="J112" s="17"/>
      <c r="K112" s="17"/>
      <c r="L112" s="17"/>
      <c r="M112" s="11"/>
      <c r="N112" s="11"/>
      <c r="O112" s="11"/>
      <c r="P112" s="11"/>
      <c r="Q112" s="11"/>
      <c r="R112" s="11"/>
      <c r="S112" s="106"/>
      <c r="T112" s="106"/>
      <c r="U112" s="12"/>
    </row>
    <row r="113" spans="1:21" ht="12.75" customHeight="1">
      <c r="A113" s="33"/>
      <c r="B113" s="24">
        <f>+B95</f>
      </c>
      <c r="C113" s="13">
        <f>IF(WEEKDAY('休日'!$B$3+C$21-1,2)&gt;=6,'休日'!$B$3+C$21-1,IF(ISERROR(MATCH('休日'!$B$3+C$21-1,'休日'!$A$5:$A$32,0)),"","休"))</f>
      </c>
      <c r="D113" s="13">
        <f>IF(WEEKDAY('休日'!$B$3+D$21-1,2)&gt;=6,'休日'!$B$3+D$21-1,IF(ISERROR(MATCH('休日'!$B$3+D$21-1,'休日'!$A$5:$A$32,0)),"","休"))</f>
      </c>
      <c r="E113" s="13">
        <f>IF(WEEKDAY('休日'!$B$3+E$21-1,2)&gt;=6,'休日'!$B$3+E$21-1,IF(ISERROR(MATCH('休日'!$B$3+E$21-1,'休日'!$A$5:$A$32,0)),"","休"))</f>
        <v>41293</v>
      </c>
      <c r="F113" s="13">
        <f>IF(WEEKDAY('休日'!$B$3+F$21-1,2)&gt;=6,'休日'!$B$3+F$21-1,IF(ISERROR(MATCH('休日'!$B$3+F$21-1,'休日'!$A$5:$A$32,0)),"","休"))</f>
        <v>41294</v>
      </c>
      <c r="G113" s="13">
        <f>IF(WEEKDAY('休日'!$B$3+G$21-1,2)&gt;=6,'休日'!$B$3+G$21-1,IF(ISERROR(MATCH('休日'!$B$3+G$21-1,'休日'!$A$5:$A$32,0)),"","休"))</f>
      </c>
      <c r="H113" s="13">
        <f>IF(WEEKDAY('休日'!$B$3+H$21-1,2)&gt;=6,'休日'!$B$3+H$21-1,IF(ISERROR(MATCH('休日'!$B$3+H$21-1,'休日'!$A$5:$A$32,0)),"","休"))</f>
      </c>
      <c r="I113" s="13">
        <f>IF(WEEKDAY('休日'!$B$3+I$21-1,2)&gt;=6,'休日'!$B$3+I$21-1,IF(ISERROR(MATCH('休日'!$B$3+I$21-1,'休日'!$A$5:$A$32,0)),"","休"))</f>
      </c>
      <c r="J113" s="13">
        <f>IF(WEEKDAY('休日'!$B$3+J$21-1,2)&gt;=6,'休日'!$B$3+J$21-1,IF(ISERROR(MATCH('休日'!$B$3+J$21-1,'休日'!$A$5:$A$32,0)),"","休"))</f>
      </c>
      <c r="K113" s="13">
        <f>IF(WEEKDAY('休日'!$B$3+K$21-1,2)&gt;=6,'休日'!$B$3+K$21-1,IF(ISERROR(MATCH('休日'!$B$3+K$21-1,'休日'!$A$5:$A$32,0)),"","休"))</f>
      </c>
      <c r="L113" s="13">
        <f>IF(WEEKDAY('休日'!$B$3+L$21-1,2)&gt;=6,'休日'!$B$3+L$21-1,IF(ISERROR(MATCH('休日'!$B$3+L$21-1,'休日'!$A$5:$A$32,0)),"","休"))</f>
        <v>41300</v>
      </c>
      <c r="M113" s="13">
        <f>IF(WEEKDAY('休日'!$B$3+M$21-1,2)&gt;=6,'休日'!$B$3+M$21-1,IF(ISERROR(MATCH('休日'!$B$3+M$21-1,'休日'!$A$5:$A$32,0)),"","休"))</f>
        <v>41301</v>
      </c>
      <c r="N113" s="13">
        <f>IF(WEEKDAY('休日'!$B$3+N$21-1,2)&gt;=6,'休日'!$B$3+N$21-1,IF(ISERROR(MATCH('休日'!$B$3+N$21-1,'休日'!$A$5:$A$32,0)),"","休"))</f>
      </c>
      <c r="O113" s="13">
        <f>IF(WEEKDAY('休日'!$B$3+O$21-1,2)&gt;=6,'休日'!$B$3+O$21-1,IF(ISERROR(MATCH('休日'!$B$3+O$21-1,'休日'!$A$5:$A$32,0)),"","休"))</f>
      </c>
      <c r="P113" s="13">
        <f>IF(WEEKDAY('休日'!$B$3+P$21-1,2)&gt;=6,'休日'!$B$3+P$21-1,IF(ISERROR(MATCH('休日'!$B$3+P$21-1,'休日'!$A$5:$A$32,0)),"","休"))</f>
      </c>
      <c r="Q113" s="13">
        <f>IF(WEEKDAY('休日'!$B$3+Q$21-1,2)&gt;=6,'休日'!$B$3+Q$21-1,IF(ISERROR(MATCH('休日'!$B$3+Q$21-1,'休日'!$A$5:$A$32,0)),"","休"))</f>
      </c>
      <c r="R113" s="13"/>
      <c r="S113" s="107"/>
      <c r="T113" s="107"/>
      <c r="U113" s="14"/>
    </row>
    <row r="114" spans="1:21" ht="12.75" customHeight="1">
      <c r="A114" s="33"/>
      <c r="B114" s="46"/>
      <c r="C114" s="16"/>
      <c r="D114" s="16"/>
      <c r="E114" s="16"/>
      <c r="F114" s="16"/>
      <c r="G114" s="16"/>
      <c r="H114" s="16"/>
      <c r="I114" s="16"/>
      <c r="J114" s="16"/>
      <c r="K114" s="16"/>
      <c r="L114" s="16"/>
      <c r="M114" s="16"/>
      <c r="N114" s="16"/>
      <c r="O114" s="16"/>
      <c r="P114" s="16"/>
      <c r="Q114" s="16"/>
      <c r="R114" s="16"/>
      <c r="S114" s="107"/>
      <c r="T114" s="107"/>
      <c r="U114" s="18"/>
    </row>
    <row r="115" spans="1:21" ht="12.75" customHeight="1">
      <c r="A115" s="33"/>
      <c r="B115" s="26" t="s">
        <v>25</v>
      </c>
      <c r="C115" s="48"/>
      <c r="D115" s="48"/>
      <c r="E115" s="48"/>
      <c r="F115" s="48"/>
      <c r="G115" s="48"/>
      <c r="H115" s="48"/>
      <c r="I115" s="48"/>
      <c r="J115" s="48"/>
      <c r="K115" s="48"/>
      <c r="L115" s="48"/>
      <c r="M115" s="48"/>
      <c r="N115" s="48"/>
      <c r="O115" s="48"/>
      <c r="P115" s="48"/>
      <c r="Q115" s="48"/>
      <c r="R115" s="48">
        <f>SUM(C97:R97)+SUM(C115:Q115)</f>
        <v>0</v>
      </c>
      <c r="S115" s="115"/>
      <c r="T115" s="115"/>
      <c r="U115" s="19"/>
    </row>
    <row r="116" spans="1:17" ht="12.75" customHeight="1">
      <c r="A116" s="33"/>
      <c r="B116" s="29" t="s">
        <v>7</v>
      </c>
      <c r="C116" s="100"/>
      <c r="D116" s="100"/>
      <c r="E116" s="100"/>
      <c r="F116" s="100"/>
      <c r="G116" s="100"/>
      <c r="H116" s="100"/>
      <c r="I116" s="100"/>
      <c r="J116" s="100"/>
      <c r="K116" s="100"/>
      <c r="M116" s="5" t="s">
        <v>78</v>
      </c>
      <c r="N116" s="5"/>
      <c r="O116" s="5"/>
      <c r="P116" s="5"/>
      <c r="Q116" s="5"/>
    </row>
    <row r="117" spans="1:21" ht="12.75" customHeight="1">
      <c r="A117" s="33"/>
      <c r="B117" s="29" t="s">
        <v>75</v>
      </c>
      <c r="C117" s="100"/>
      <c r="D117" s="100"/>
      <c r="E117" s="100"/>
      <c r="F117" s="100"/>
      <c r="G117" s="100"/>
      <c r="H117" s="100"/>
      <c r="I117" s="100"/>
      <c r="J117" s="100"/>
      <c r="K117" s="100"/>
      <c r="M117" s="101" t="s">
        <v>76</v>
      </c>
      <c r="N117" s="101">
        <f>+F$1</f>
        <v>25</v>
      </c>
      <c r="O117" s="101" t="s">
        <v>73</v>
      </c>
      <c r="P117" s="101">
        <f>+H$1</f>
        <v>1</v>
      </c>
      <c r="Q117" s="120" t="s">
        <v>77</v>
      </c>
      <c r="R117" s="75"/>
      <c r="S117" s="121" t="s">
        <v>74</v>
      </c>
      <c r="U117" s="104"/>
    </row>
    <row r="118" spans="1:16" ht="12.75" customHeight="1">
      <c r="A118" s="33"/>
      <c r="B118" s="102"/>
      <c r="C118" s="100"/>
      <c r="D118" s="100"/>
      <c r="E118" s="100"/>
      <c r="F118" s="100"/>
      <c r="G118" s="100"/>
      <c r="H118" s="100"/>
      <c r="I118" s="100"/>
      <c r="J118" s="100"/>
      <c r="K118" s="100"/>
      <c r="M118" s="5" t="s">
        <v>82</v>
      </c>
      <c r="P118" s="5" t="str">
        <f>'雇用依頼'!$E$5</f>
        <v>○○　○○　　印</v>
      </c>
    </row>
    <row r="119" spans="1:16" ht="12.75" customHeight="1">
      <c r="A119" s="33"/>
      <c r="B119" s="102"/>
      <c r="C119" s="100"/>
      <c r="D119" s="100"/>
      <c r="E119" s="100"/>
      <c r="F119" s="100"/>
      <c r="G119" s="100"/>
      <c r="H119" s="100"/>
      <c r="I119" s="100"/>
      <c r="J119" s="100"/>
      <c r="K119" s="100"/>
      <c r="M119" s="5"/>
      <c r="P119" s="5">
        <f>IF('雇用依頼'!$E$6="","",'雇用依頼'!$E$6)</f>
      </c>
    </row>
  </sheetData>
  <sheetProtection/>
  <conditionalFormatting sqref="Q22:T22 Q30:T30 Q34:T34 Q26:T26 Q65:T65 Q61:T61 Q69:T69 Q73:T73 Q104:T104 Q100:T100 Q108:T108 Q112:T112">
    <cfRule type="expression" priority="1" dxfId="1" stopIfTrue="1">
      <formula>ISERROR(Q22)=TRUE</formula>
    </cfRule>
  </conditionalFormatting>
  <dataValidations count="1">
    <dataValidation allowBlank="1" showInputMessage="1" showErrorMessage="1" imeMode="off" sqref="R25:T25 R29:T29 R33:T33 R37:T37 R68:T68 R72:T72 R76:T76 R64:T64 R111:T111 R115:T115 R103:T103 R107:T107"/>
  </dataValidation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33"/>
  <sheetViews>
    <sheetView zoomScalePageLayoutView="0" workbookViewId="0" topLeftCell="A1">
      <selection activeCell="A30" sqref="A30"/>
    </sheetView>
  </sheetViews>
  <sheetFormatPr defaultColWidth="9.00390625" defaultRowHeight="13.5"/>
  <sheetData>
    <row r="1" spans="1:2" ht="13.5">
      <c r="A1" s="5"/>
      <c r="B1" s="5" t="s">
        <v>3</v>
      </c>
    </row>
    <row r="2" spans="1:2" ht="13.5">
      <c r="A2" s="5"/>
      <c r="B2" s="6" t="str">
        <f>'勤務表'!E1&amp;'勤務表'!F1&amp;'勤務表'!G1&amp;'勤務表'!H1&amp;"月1日"</f>
        <v>平成25年1月1日</v>
      </c>
    </row>
    <row r="3" spans="1:2" ht="13.5">
      <c r="A3" s="9"/>
      <c r="B3" s="10">
        <f>DATEVALUE(B2)</f>
        <v>41275</v>
      </c>
    </row>
    <row r="4" spans="1:2" ht="13.5">
      <c r="A4" s="9" t="s">
        <v>5</v>
      </c>
      <c r="B4" s="10"/>
    </row>
    <row r="5" ht="13.5">
      <c r="A5" s="15">
        <v>41275</v>
      </c>
    </row>
    <row r="6" ht="13.5">
      <c r="A6" s="15">
        <v>41276</v>
      </c>
    </row>
    <row r="7" ht="13.5">
      <c r="A7" s="15">
        <v>40911</v>
      </c>
    </row>
    <row r="8" ht="13.5">
      <c r="A8" s="15">
        <v>41285</v>
      </c>
    </row>
    <row r="9" ht="13.5">
      <c r="A9" s="15">
        <v>40220</v>
      </c>
    </row>
    <row r="10" ht="13.5">
      <c r="A10" s="15">
        <v>41353</v>
      </c>
    </row>
    <row r="11" spans="1:2" ht="13.5">
      <c r="A11" s="15">
        <v>41393</v>
      </c>
      <c r="B11" s="5"/>
    </row>
    <row r="12" spans="1:2" ht="13.5">
      <c r="A12" s="15">
        <v>41397</v>
      </c>
      <c r="B12" s="9"/>
    </row>
    <row r="13" spans="1:2" ht="13.5">
      <c r="A13" s="15">
        <v>41398</v>
      </c>
      <c r="B13" s="9"/>
    </row>
    <row r="14" spans="1:2" ht="13.5">
      <c r="A14" s="15">
        <v>41400</v>
      </c>
      <c r="B14" s="9"/>
    </row>
    <row r="15" spans="1:2" ht="13.5">
      <c r="A15" s="15"/>
      <c r="B15" s="9"/>
    </row>
    <row r="16" spans="1:2" ht="13.5">
      <c r="A16" s="15">
        <v>41470</v>
      </c>
      <c r="B16" s="9"/>
    </row>
    <row r="17" spans="1:2" ht="13.5">
      <c r="A17" s="122">
        <v>41499</v>
      </c>
      <c r="B17" s="5"/>
    </row>
    <row r="18" spans="1:2" ht="13.5">
      <c r="A18" s="147">
        <v>41500</v>
      </c>
      <c r="B18" s="5"/>
    </row>
    <row r="19" spans="1:2" ht="13.5">
      <c r="A19" s="122">
        <v>41502</v>
      </c>
      <c r="B19" s="5"/>
    </row>
    <row r="20" spans="1:2" ht="13.5">
      <c r="A20" s="122">
        <v>41533</v>
      </c>
      <c r="B20" s="9"/>
    </row>
    <row r="21" spans="1:2" ht="13.5">
      <c r="A21" s="122">
        <v>41540</v>
      </c>
      <c r="B21" s="9"/>
    </row>
    <row r="22" spans="1:2" ht="13.5">
      <c r="A22" s="122"/>
      <c r="B22" s="9"/>
    </row>
    <row r="23" spans="1:2" ht="13.5">
      <c r="A23" s="122">
        <v>41561</v>
      </c>
      <c r="B23" s="9"/>
    </row>
    <row r="24" spans="1:2" ht="13.5">
      <c r="A24" s="122">
        <v>41582</v>
      </c>
      <c r="B24" s="9"/>
    </row>
    <row r="25" spans="1:2" ht="13.5">
      <c r="A25" s="122">
        <v>41601</v>
      </c>
      <c r="B25" s="5"/>
    </row>
    <row r="26" spans="1:2" ht="13.5">
      <c r="A26" s="122">
        <v>41631</v>
      </c>
      <c r="B26" s="9"/>
    </row>
    <row r="27" spans="1:2" ht="13.5">
      <c r="A27" s="122">
        <v>41637</v>
      </c>
      <c r="B27" s="9"/>
    </row>
    <row r="28" spans="1:2" ht="13.5">
      <c r="A28" s="122">
        <v>41638</v>
      </c>
      <c r="B28" s="9"/>
    </row>
    <row r="29" spans="1:2" ht="13.5">
      <c r="A29" s="122">
        <v>41639</v>
      </c>
      <c r="B29" s="5"/>
    </row>
    <row r="30" spans="1:2" ht="13.5">
      <c r="A30" s="141"/>
      <c r="B30" s="9"/>
    </row>
    <row r="31" spans="1:2" ht="13.5">
      <c r="A31" s="141"/>
      <c r="B31" s="9"/>
    </row>
    <row r="32" ht="13.5">
      <c r="B32" s="9"/>
    </row>
    <row r="33" ht="13.5">
      <c r="B33" s="5"/>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鳥取大学</dc:creator>
  <cp:keywords/>
  <dc:description/>
  <cp:lastModifiedBy>a-murakami</cp:lastModifiedBy>
  <cp:lastPrinted>2013-03-25T02:05:15Z</cp:lastPrinted>
  <dcterms:created xsi:type="dcterms:W3CDTF">2006-12-07T01:04:02Z</dcterms:created>
  <dcterms:modified xsi:type="dcterms:W3CDTF">2013-03-25T02:12:29Z</dcterms:modified>
  <cp:category/>
  <cp:version/>
  <cp:contentType/>
  <cp:contentStatus/>
</cp:coreProperties>
</file>